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DELL/Desktop/Lhakads Academics/WIL_Work Integrated Learning/Caring for Country Project/Final Documents for Review/"/>
    </mc:Choice>
  </mc:AlternateContent>
  <xr:revisionPtr revIDLastSave="0" documentId="13_ncr:1_{1E4255AC-31C9-F941-9749-86FD15B44138}" xr6:coauthVersionLast="47" xr6:coauthVersionMax="47" xr10:uidLastSave="{00000000-0000-0000-0000-000000000000}"/>
  <bookViews>
    <workbookView xWindow="0" yWindow="500" windowWidth="34400" windowHeight="12800" activeTab="9" xr2:uid="{09EC3BAD-F52E-4047-9553-D3A8C3D9A253}"/>
  </bookViews>
  <sheets>
    <sheet name="Disclaimer" sheetId="7" r:id="rId1"/>
    <sheet name="General Information" sheetId="1" r:id="rId2"/>
    <sheet name="Report" sheetId="8" r:id="rId3"/>
    <sheet name="Scope 1" sheetId="9" r:id="rId4"/>
    <sheet name="Scope 2" sheetId="10" r:id="rId5"/>
    <sheet name="Scope 3" sheetId="11" r:id="rId6"/>
    <sheet name="Performance Reflection" sheetId="13" r:id="rId7"/>
    <sheet name="Glossary" sheetId="14" r:id="rId8"/>
    <sheet name="Guide for Data Collection" sheetId="15" r:id="rId9"/>
    <sheet name="References" sheetId="16"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11" l="1"/>
  <c r="F56" i="11"/>
  <c r="F57" i="11"/>
  <c r="F58" i="11"/>
  <c r="G8" i="10" l="1"/>
  <c r="F16" i="8" l="1" a="1"/>
  <c r="F16" i="8" s="1"/>
  <c r="F15" i="8" a="1"/>
  <c r="F15" i="8" s="1"/>
  <c r="F14" i="8" a="1"/>
  <c r="F14" i="8" s="1"/>
  <c r="F13" i="8" a="1"/>
  <c r="F13" i="8" s="1"/>
  <c r="F12" i="8" a="1"/>
  <c r="F12" i="8" s="1"/>
  <c r="B80" i="11" l="1"/>
  <c r="E79" i="11"/>
  <c r="B9" i="10"/>
  <c r="F9" i="8" s="1" a="1"/>
  <c r="F9" i="8" s="1"/>
  <c r="H74" i="11"/>
  <c r="H73" i="11"/>
  <c r="B75" i="11" s="1"/>
  <c r="G67" i="11" l="1"/>
  <c r="G66" i="11"/>
  <c r="B68" i="11" s="1"/>
  <c r="D46" i="11" l="1"/>
  <c r="F46" i="11" s="1"/>
  <c r="D47" i="11"/>
  <c r="F47" i="11" s="1"/>
  <c r="D48" i="11"/>
  <c r="F48" i="11" s="1"/>
  <c r="D49" i="11"/>
  <c r="F49" i="11" s="1"/>
  <c r="D50" i="11"/>
  <c r="F50" i="11" s="1"/>
  <c r="D51" i="11"/>
  <c r="F51" i="11" s="1"/>
  <c r="D52" i="11"/>
  <c r="F52" i="11" s="1"/>
  <c r="D53" i="11"/>
  <c r="F53" i="11" s="1"/>
  <c r="D54" i="11"/>
  <c r="F54" i="11" s="1"/>
  <c r="D55" i="11"/>
  <c r="F55" i="11" s="1"/>
  <c r="D56" i="11"/>
  <c r="D57" i="11"/>
  <c r="D58" i="11"/>
  <c r="D45" i="11"/>
  <c r="F45" i="11" s="1"/>
  <c r="D44" i="11"/>
  <c r="F44" i="11" s="1"/>
  <c r="F26" i="11"/>
  <c r="H26" i="11" s="1"/>
  <c r="F27" i="11"/>
  <c r="H27" i="11" s="1"/>
  <c r="F28" i="11"/>
  <c r="H28" i="11" s="1"/>
  <c r="F29" i="11"/>
  <c r="H29" i="11" s="1"/>
  <c r="F30" i="11"/>
  <c r="H30" i="11" s="1"/>
  <c r="F31" i="11"/>
  <c r="H31" i="11" s="1"/>
  <c r="F32" i="11"/>
  <c r="H32" i="11" s="1"/>
  <c r="F33" i="11"/>
  <c r="H33" i="11" s="1"/>
  <c r="F34" i="11"/>
  <c r="H34" i="11" s="1"/>
  <c r="F35" i="11"/>
  <c r="H35" i="11" s="1"/>
  <c r="F36" i="11"/>
  <c r="H36" i="11" s="1"/>
  <c r="F37" i="11"/>
  <c r="H37" i="11" s="1"/>
  <c r="F38" i="11"/>
  <c r="H38" i="11" s="1"/>
  <c r="F25" i="11"/>
  <c r="H25" i="11" s="1"/>
  <c r="F24" i="11"/>
  <c r="H24" i="11" s="1"/>
  <c r="D7" i="11"/>
  <c r="D8" i="11"/>
  <c r="D9" i="11"/>
  <c r="D10" i="11"/>
  <c r="D11" i="11"/>
  <c r="D12" i="11"/>
  <c r="D13" i="11"/>
  <c r="D14" i="11"/>
  <c r="D15" i="11"/>
  <c r="D16" i="11"/>
  <c r="D17" i="11"/>
  <c r="D18" i="11"/>
  <c r="D6" i="11"/>
  <c r="D5" i="11"/>
  <c r="F207" i="9"/>
  <c r="F208" i="9"/>
  <c r="F209" i="9"/>
  <c r="F210" i="9"/>
  <c r="F211" i="9"/>
  <c r="F212" i="9"/>
  <c r="F213" i="9"/>
  <c r="F214" i="9"/>
  <c r="F215" i="9"/>
  <c r="F216" i="9"/>
  <c r="F217" i="9"/>
  <c r="F218" i="9"/>
  <c r="F219" i="9"/>
  <c r="F220" i="9"/>
  <c r="F221" i="9"/>
  <c r="F222" i="9"/>
  <c r="F206" i="9"/>
  <c r="F205" i="9"/>
  <c r="C223" i="9" l="1"/>
  <c r="F8" i="8" s="1" a="1"/>
  <c r="F8" i="8" s="1"/>
  <c r="B19" i="11"/>
  <c r="F11" i="8" s="1" a="1"/>
  <c r="F11" i="8" s="1"/>
  <c r="B39" i="11"/>
  <c r="I194" i="9"/>
  <c r="I195" i="9"/>
  <c r="I196" i="9"/>
  <c r="I197" i="9"/>
  <c r="I198" i="9"/>
  <c r="I199" i="9"/>
  <c r="I200" i="9"/>
  <c r="I193" i="9"/>
  <c r="G7" i="9"/>
  <c r="G8" i="9"/>
  <c r="G9" i="9"/>
  <c r="G10" i="9"/>
  <c r="G11" i="9"/>
  <c r="G12" i="9"/>
  <c r="G13" i="9"/>
  <c r="G14" i="9"/>
  <c r="G15" i="9"/>
  <c r="C201" i="9" l="1"/>
  <c r="F7" i="8" s="1" a="1"/>
  <c r="F7" i="8" s="1"/>
  <c r="D16" i="9"/>
  <c r="F5" i="8" s="1" a="1"/>
  <c r="F5" i="8" s="1"/>
  <c r="J61" i="9" l="1"/>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60" i="9"/>
  <c r="J59" i="9"/>
  <c r="J56" i="9"/>
  <c r="J57" i="9"/>
  <c r="J58" i="9"/>
  <c r="J55" i="9"/>
  <c r="J31" i="9"/>
  <c r="J32" i="9"/>
  <c r="J33" i="9"/>
  <c r="J34" i="9"/>
  <c r="J35" i="9"/>
  <c r="J36" i="9"/>
  <c r="J37" i="9"/>
  <c r="J38" i="9"/>
  <c r="J39" i="9"/>
  <c r="J40" i="9"/>
  <c r="J41" i="9"/>
  <c r="J42" i="9"/>
  <c r="J43" i="9"/>
  <c r="J44" i="9"/>
  <c r="J45" i="9"/>
  <c r="J46" i="9"/>
  <c r="J47" i="9"/>
  <c r="J48" i="9"/>
  <c r="J49" i="9"/>
  <c r="J50" i="9"/>
  <c r="J51" i="9"/>
  <c r="J52" i="9"/>
  <c r="J53" i="9"/>
  <c r="J54" i="9"/>
  <c r="J30" i="9"/>
  <c r="J29" i="9"/>
  <c r="J23" i="9"/>
  <c r="J24" i="9"/>
  <c r="J25" i="9"/>
  <c r="J26" i="9"/>
  <c r="J27" i="9"/>
  <c r="J28" i="9"/>
  <c r="J21" i="9"/>
  <c r="J22" i="9"/>
  <c r="D95" i="9" l="1"/>
  <c r="F6" i="8" s="1" a="1"/>
  <c r="F6" i="8" s="1"/>
  <c r="E19"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<sst xmlns="http://schemas.openxmlformats.org/spreadsheetml/2006/main" count="827" uniqueCount="458">
  <si>
    <t>General Information</t>
  </si>
  <si>
    <t>Address</t>
  </si>
  <si>
    <t>Years of operation</t>
  </si>
  <si>
    <t>Hours of operation</t>
  </si>
  <si>
    <t>Installed Capacity</t>
  </si>
  <si>
    <t>Total area covered by building (m2)</t>
  </si>
  <si>
    <t>Source</t>
  </si>
  <si>
    <t>State</t>
  </si>
  <si>
    <t>Annual total of patients</t>
  </si>
  <si>
    <t>Disclaimer</t>
  </si>
  <si>
    <t>Activity</t>
  </si>
  <si>
    <t>Scope 1</t>
  </si>
  <si>
    <t>Name of the facility</t>
  </si>
  <si>
    <t>General Facility Information</t>
  </si>
  <si>
    <t>Climate Footprint Report</t>
  </si>
  <si>
    <t>Category</t>
  </si>
  <si>
    <t>Emission source category</t>
  </si>
  <si>
    <t>Types of emissions according to GHG Protocol</t>
  </si>
  <si>
    <t>Seriel No.</t>
  </si>
  <si>
    <t>Equipment Type</t>
  </si>
  <si>
    <t>3.1 Extra Supply Chain</t>
  </si>
  <si>
    <t>3.3 Employee Commuting</t>
  </si>
  <si>
    <t>3.2 Business Trips</t>
  </si>
  <si>
    <t>Transport</t>
  </si>
  <si>
    <t>From</t>
  </si>
  <si>
    <t>To</t>
  </si>
  <si>
    <t>Distance (km)</t>
  </si>
  <si>
    <t>How many trips was made during the reporting year?</t>
  </si>
  <si>
    <t xml:space="preserve"> Total Distance Travelled</t>
  </si>
  <si>
    <t>Weekly Frequency 
(number of days a week)</t>
  </si>
  <si>
    <t>Distance per 
week (km)</t>
  </si>
  <si>
    <t>Distance per year (km)</t>
  </si>
  <si>
    <t>Spend in (AUD)</t>
  </si>
  <si>
    <t>Business services</t>
  </si>
  <si>
    <t>Construction</t>
  </si>
  <si>
    <t>Food and catering</t>
  </si>
  <si>
    <t>Information and 
communication technologies</t>
  </si>
  <si>
    <t>Medical instruments
/equipment</t>
  </si>
  <si>
    <t xml:space="preserve">Other manufactured products </t>
  </si>
  <si>
    <t>Paper products</t>
  </si>
  <si>
    <t>Water and sanitation</t>
  </si>
  <si>
    <t>Type</t>
  </si>
  <si>
    <t>Amount of waste being incinerated</t>
  </si>
  <si>
    <t>Prescribed by doctors</t>
  </si>
  <si>
    <t>Total</t>
  </si>
  <si>
    <t>Manufactured fuels, chemical and gases</t>
  </si>
  <si>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</si>
  <si>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</si>
  <si>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</si>
  <si>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</si>
  <si>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</si>
  <si>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</si>
  <si>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</si>
  <si>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</si>
  <si>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</si>
  <si>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</si>
  <si>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</si>
  <si>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</si>
  <si>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</si>
  <si>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</si>
  <si>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</si>
  <si>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</si>
  <si>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</si>
  <si>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</si>
  <si>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R404A</t>
  </si>
  <si>
    <t>R407A</t>
  </si>
  <si>
    <t>R407C</t>
  </si>
  <si>
    <t>R407F</t>
  </si>
  <si>
    <t>R408A</t>
  </si>
  <si>
    <t>R410A</t>
  </si>
  <si>
    <t>R507A</t>
  </si>
  <si>
    <t>R508B</t>
  </si>
  <si>
    <t>R403A</t>
  </si>
  <si>
    <t>CFC-13</t>
  </si>
  <si>
    <t>CFC-113</t>
  </si>
  <si>
    <t>CFC-115</t>
  </si>
  <si>
    <t>Halon-1301</t>
  </si>
  <si>
    <t>Halon-2402</t>
  </si>
  <si>
    <t>Carbon tetrachloride</t>
  </si>
  <si>
    <t>Methyl bromide</t>
  </si>
  <si>
    <t>Methyl chloroform</t>
  </si>
  <si>
    <t>HCFC-123</t>
  </si>
  <si>
    <t>HCFC-124</t>
  </si>
  <si>
    <t>HCFC-142b</t>
  </si>
  <si>
    <t>HCFC-141b</t>
  </si>
  <si>
    <t>HCFC-225ca</t>
  </si>
  <si>
    <t>HCFC-225cb</t>
  </si>
  <si>
    <t>HCFC-21</t>
  </si>
  <si>
    <t>Nitrogen trifluoride</t>
  </si>
  <si>
    <t>PFC-9-1-18</t>
  </si>
  <si>
    <t>Trifluoromethyl sulphur pentafluoride</t>
  </si>
  <si>
    <t>HFE-125</t>
  </si>
  <si>
    <t>HFE-134</t>
  </si>
  <si>
    <t>HFE-143a</t>
  </si>
  <si>
    <t>HCFE-235da2</t>
  </si>
  <si>
    <t>HFE-245cb2</t>
  </si>
  <si>
    <t>HFE-245fa2</t>
  </si>
  <si>
    <t>HFE-254cb2</t>
  </si>
  <si>
    <t>HFE-347mcc3</t>
  </si>
  <si>
    <t>HFE-356pcc3</t>
  </si>
  <si>
    <t>PFPMIE</t>
  </si>
  <si>
    <t>Dimethylether</t>
  </si>
  <si>
    <t>Methyl chloride</t>
  </si>
  <si>
    <t>Methylene chloride</t>
  </si>
  <si>
    <t>R406A</t>
  </si>
  <si>
    <t>R409A</t>
  </si>
  <si>
    <t>R502</t>
  </si>
  <si>
    <t>Halon-1211</t>
  </si>
  <si>
    <t>HFE-347pcf2</t>
  </si>
  <si>
    <t xml:space="preserve">Unit </t>
  </si>
  <si>
    <t>Fire Extinguisher</t>
  </si>
  <si>
    <t>Emissions in CO2e (kg)</t>
  </si>
  <si>
    <t>These are GHG emissions resulting from the burning of fuels in stationary processes which occurs in devices that do not move such as stoves, water heaters, backup generators, on site waste incineration, autoclaves, etc.</t>
  </si>
  <si>
    <t>Type of fuel</t>
  </si>
  <si>
    <t xml:space="preserve">Amount Consumed </t>
  </si>
  <si>
    <t>Natural Gas</t>
  </si>
  <si>
    <t>Liquefied Pertroleum Gases (LPG)</t>
  </si>
  <si>
    <t>Gasoline</t>
  </si>
  <si>
    <t>Gas/Diesel Oil</t>
  </si>
  <si>
    <t>Fuel oil/Bunker</t>
  </si>
  <si>
    <t>Coal</t>
  </si>
  <si>
    <t>Biodiesel</t>
  </si>
  <si>
    <t>litres</t>
  </si>
  <si>
    <t>cubic meters</t>
  </si>
  <si>
    <t>Emission Factor</t>
  </si>
  <si>
    <t>tonnes</t>
  </si>
  <si>
    <t>Wood logs</t>
  </si>
  <si>
    <t xml:space="preserve">These are GHG emissions resulting from the burning of the fuel in the transport carried out by vehicles belonging to the institute/facility.  </t>
  </si>
  <si>
    <t>Unit</t>
  </si>
  <si>
    <t>Passenger vehicles</t>
  </si>
  <si>
    <t>Cars (by size)</t>
  </si>
  <si>
    <t>Small car</t>
  </si>
  <si>
    <t>Plug-in Hybrid Electric Vehicle</t>
  </si>
  <si>
    <t>Battery Electric Vehicle</t>
  </si>
  <si>
    <t>Medium car</t>
  </si>
  <si>
    <t>Large car</t>
  </si>
  <si>
    <t>Average car</t>
  </si>
  <si>
    <t>Diesel</t>
  </si>
  <si>
    <t>Petrol</t>
  </si>
  <si>
    <t>Hybrid</t>
  </si>
  <si>
    <t>Unknown</t>
  </si>
  <si>
    <t>CNG</t>
  </si>
  <si>
    <t>LPG</t>
  </si>
  <si>
    <t>Motorbike</t>
  </si>
  <si>
    <t>Small</t>
  </si>
  <si>
    <t>Medium</t>
  </si>
  <si>
    <t>Large</t>
  </si>
  <si>
    <t>Average</t>
  </si>
  <si>
    <t>Delivery vehicles</t>
  </si>
  <si>
    <t>Vans</t>
  </si>
  <si>
    <t>Class I (up to 1.305 tonnes)</t>
  </si>
  <si>
    <t>Class II (1.305 to 1.74 tonnes)</t>
  </si>
  <si>
    <t>Class III (1.74 to 3.5 tonnes)</t>
  </si>
  <si>
    <t>Average (up to 3.5 tonnes)</t>
  </si>
  <si>
    <t>HGV (all diesel)</t>
  </si>
  <si>
    <t>Rigid (&gt;3.5 - 7.5 tonnes)</t>
  </si>
  <si>
    <t>Average laden</t>
  </si>
  <si>
    <t>Rigid (&gt;7.5 tonnes-17 tonnes)</t>
  </si>
  <si>
    <t>Rigid (&gt;17 tonnes)</t>
  </si>
  <si>
    <t>All rigids</t>
  </si>
  <si>
    <t>Articulated (&gt;3.5 - 33t)</t>
  </si>
  <si>
    <t>Articulated (&gt;33t)</t>
  </si>
  <si>
    <t>All artics</t>
  </si>
  <si>
    <t>All HGVs</t>
  </si>
  <si>
    <t>HGVs refrigerated (all diesel)</t>
  </si>
  <si>
    <t>Kerosene</t>
  </si>
  <si>
    <t>Vehicle Type</t>
  </si>
  <si>
    <t>Vehicle Category</t>
  </si>
  <si>
    <t>Vehicle Size</t>
  </si>
  <si>
    <t>Fuel Type</t>
  </si>
  <si>
    <t>Fuel Emision Factor</t>
  </si>
  <si>
    <t>EV Emission Factor</t>
  </si>
  <si>
    <t>Emission in CO2e (kg)</t>
  </si>
  <si>
    <t>Substance</t>
  </si>
  <si>
    <t>Methane</t>
  </si>
  <si>
    <t>Nitrous oxide</t>
  </si>
  <si>
    <t>HFC-43-I0mee</t>
  </si>
  <si>
    <t>Perfluoromethane (PFC-14)</t>
  </si>
  <si>
    <t>Perfluoroethane (PFC-116)</t>
  </si>
  <si>
    <t>Perfluoropropane (PFC-218)</t>
  </si>
  <si>
    <t>Perfluorocyclobutane (PFC-318)</t>
  </si>
  <si>
    <t>Perfluorobutane (PFC-3-1-10)</t>
  </si>
  <si>
    <t>Perfluoropentane (PFC-4-1-12)</t>
  </si>
  <si>
    <t>Perfluorohexane (PFC-5-1-14)</t>
  </si>
  <si>
    <t>Sulphur hexafluoride (SF6)</t>
  </si>
  <si>
    <t>CFC-11/R11 = trichlorofluoromethane</t>
  </si>
  <si>
    <t>CFC-12/R12 = dichlorodifluoromethane</t>
  </si>
  <si>
    <t>CFC-114</t>
  </si>
  <si>
    <t>HCFC-22/R22 = chlorodifluoromethane</t>
  </si>
  <si>
    <t>Perfluorocyclopropane</t>
  </si>
  <si>
    <t>HFE-449sl (HFE-7100)</t>
  </si>
  <si>
    <t>HFE-569sf2 (HFE-7200)</t>
  </si>
  <si>
    <t>HFE-43-10pccc124 (H-Galden1040x)</t>
  </si>
  <si>
    <t>HFE-236ca12 (HG-10)</t>
  </si>
  <si>
    <t>HFE-338pcc13 (HG-01)</t>
  </si>
  <si>
    <t>R290 = propane</t>
  </si>
  <si>
    <t>R600A = isobutane</t>
  </si>
  <si>
    <t xml:space="preserve">Substance Type Used </t>
  </si>
  <si>
    <t>Maintenance Carried Out?</t>
  </si>
  <si>
    <t>Refilled This Year?</t>
  </si>
  <si>
    <t>Quantity Refilled (kg)</t>
  </si>
  <si>
    <t>Extinguisher</t>
  </si>
  <si>
    <t>Freezer</t>
  </si>
  <si>
    <t>Freezer/vaccines</t>
  </si>
  <si>
    <t>Mini split</t>
  </si>
  <si>
    <t xml:space="preserve">Refrigerator </t>
  </si>
  <si>
    <t>Refrigerator/vaccines</t>
  </si>
  <si>
    <t>Vending machines</t>
  </si>
  <si>
    <t xml:space="preserve">Table 1: </t>
  </si>
  <si>
    <t>The table below contains all the substances used in the such systems and provides tis associated global warming potential of each substance.</t>
  </si>
  <si>
    <r>
      <t xml:space="preserve">Instruction: </t>
    </r>
    <r>
      <rPr>
        <sz val="12"/>
        <color rgb="FF000000"/>
        <rFont val="Calibri"/>
        <family val="2"/>
        <scheme val="minor"/>
      </rPr>
      <t>Fill this table to provide information regarding cooling and regrigeration systems if applicable. The Substance Type can be selected through the drop down menu, while the associated GWP (Global Warming Potential) can be manually typed in reference to the above table.</t>
    </r>
  </si>
  <si>
    <t>1. Stationary Combustion</t>
  </si>
  <si>
    <t>2. Mobile Combustion</t>
  </si>
  <si>
    <t>GWP (Type Manually)</t>
  </si>
  <si>
    <t>Types of Waste</t>
  </si>
  <si>
    <t>Quantity Disposed (kg)</t>
  </si>
  <si>
    <t>Plasterboard</t>
  </si>
  <si>
    <t>Wood</t>
  </si>
  <si>
    <t>Books</t>
  </si>
  <si>
    <t>Glass</t>
  </si>
  <si>
    <t>Clothing</t>
  </si>
  <si>
    <t>Household residual waste</t>
  </si>
  <si>
    <t>Food and drink waste</t>
  </si>
  <si>
    <t>Garden waste</t>
  </si>
  <si>
    <t>Mixed food and garden waste</t>
  </si>
  <si>
    <t>Commercial and industrial waste</t>
  </si>
  <si>
    <t>Fridges and freezers</t>
  </si>
  <si>
    <t>Electrical wastes</t>
  </si>
  <si>
    <t>Batteries</t>
  </si>
  <si>
    <t>Aluminium cans and foil</t>
  </si>
  <si>
    <t>Plastics</t>
  </si>
  <si>
    <t>Paper</t>
  </si>
  <si>
    <t>Board</t>
  </si>
  <si>
    <t>Single use items</t>
  </si>
  <si>
    <t xml:space="preserve">3. 1 Refrigeration and Fire Extinguisher Systems: </t>
  </si>
  <si>
    <t>Country</t>
  </si>
  <si>
    <t>Emission Factors (KgCO2)</t>
  </si>
  <si>
    <t>Amount</t>
  </si>
  <si>
    <t>Emission in CO2e(kg)</t>
  </si>
  <si>
    <t>Electricty</t>
  </si>
  <si>
    <t>Australia</t>
  </si>
  <si>
    <t>kWh</t>
  </si>
  <si>
    <t>T&amp;D Factor (kgCO2)</t>
  </si>
  <si>
    <t>Market-based emissions resulting from the generation of purchased electricty.</t>
  </si>
  <si>
    <r>
      <rPr>
        <b/>
        <sz val="12"/>
        <color theme="1"/>
        <rFont val="Calibri"/>
        <family val="2"/>
        <scheme val="minor"/>
      </rPr>
      <t>T&amp;D Losses:</t>
    </r>
    <r>
      <rPr>
        <sz val="12"/>
        <color theme="1"/>
        <rFont val="Calibri"/>
        <family val="2"/>
        <scheme val="minor"/>
      </rPr>
      <t xml:space="preserve"> Emissions associated transmissions and distribution losses, which are energy losses occuring while delivering electricity from the power point to your organization.</t>
    </r>
  </si>
  <si>
    <t>Scope 2: Indirect Emissions</t>
  </si>
  <si>
    <t>Scope 1: Direct Emissions</t>
  </si>
  <si>
    <t>Scope 3: Indirect Emission</t>
  </si>
  <si>
    <t>Emission Factor (Kg CO2e/AUD million)</t>
  </si>
  <si>
    <t>Fossil fuels (Coal and Oil)</t>
  </si>
  <si>
    <t>Other procurement</t>
  </si>
  <si>
    <t>Pharmaceuticals</t>
  </si>
  <si>
    <t>Private car (diesel)</t>
  </si>
  <si>
    <t>Private car (gasoline)</t>
  </si>
  <si>
    <t>Private Car (CNG)</t>
  </si>
  <si>
    <t>Plane-Long</t>
  </si>
  <si>
    <t>Plane-Short</t>
  </si>
  <si>
    <t>Plane-Medium</t>
  </si>
  <si>
    <t>Bus</t>
  </si>
  <si>
    <t>Long distance bus</t>
  </si>
  <si>
    <t>SUV or  Light Goods Vehicle (diesel)</t>
  </si>
  <si>
    <t>SUV or Light Goods Vehicle (gasoline)</t>
  </si>
  <si>
    <t>SUV or Light Goods Vehicle (CNG)</t>
  </si>
  <si>
    <t>Subway</t>
  </si>
  <si>
    <t>Taxi</t>
  </si>
  <si>
    <t>Train</t>
  </si>
  <si>
    <t>Emissions Factor in (kg)</t>
  </si>
  <si>
    <t>Emission in Co2e (kg)</t>
  </si>
  <si>
    <t>Emissions Factor (kg)</t>
  </si>
  <si>
    <t>This calculates the emissions from Metered Dose Inhalers (MDI) and Dry Powder Inhalers (DPI).</t>
  </si>
  <si>
    <t>MDI</t>
  </si>
  <si>
    <t>DPI</t>
  </si>
  <si>
    <t>Dispensed at the facility</t>
  </si>
  <si>
    <t>Sold or delivered in the central pharmacy</t>
  </si>
  <si>
    <t>Number of Inhalers</t>
  </si>
  <si>
    <t>Emission Factor/dose</t>
  </si>
  <si>
    <t>Total Doses Delivered</t>
  </si>
  <si>
    <t>3.4 Inhalers</t>
  </si>
  <si>
    <t>3.5 Incineration</t>
  </si>
  <si>
    <t>This calculates the emissions generated from the wastes produced by the facility that is incinerated off-site</t>
  </si>
  <si>
    <t>Unit (kg)</t>
  </si>
  <si>
    <t>Clinical mix (biozahardous &amp; hazardous)</t>
  </si>
  <si>
    <t>Hazardous</t>
  </si>
  <si>
    <t>Moisture contenxt of waste</t>
  </si>
  <si>
    <t xml:space="preserve">Total carbon contenxt in % of dry weight </t>
  </si>
  <si>
    <t>Oxidation factor in % of carbon input</t>
  </si>
  <si>
    <t xml:space="preserve">Fossil carbon fraction in % of total carbon context </t>
  </si>
  <si>
    <t>This section estimates the emisisons generated from employees commutting to work and back home.</t>
  </si>
  <si>
    <t>Item No</t>
  </si>
  <si>
    <t>Scope 2</t>
  </si>
  <si>
    <t>Scope 3</t>
  </si>
  <si>
    <t>Activity/Aspects that results in significant emissions</t>
  </si>
  <si>
    <t>What could be the likely impacts of such emissions?</t>
  </si>
  <si>
    <t>Intervention required?</t>
  </si>
  <si>
    <t>What possible interventions can be undertaken?</t>
  </si>
  <si>
    <t>Type of services provided</t>
  </si>
  <si>
    <t>Ownership status</t>
  </si>
  <si>
    <t>Yes</t>
  </si>
  <si>
    <t>Consider better technology options</t>
  </si>
  <si>
    <t>Switching to renewable energy sources where feasible</t>
  </si>
  <si>
    <t>Example: fugitive emission from fire extinguishers</t>
  </si>
  <si>
    <t xml:space="preserve">Example: purchased electricity </t>
  </si>
  <si>
    <t xml:space="preserve">Example: procurement of goods and services </t>
  </si>
  <si>
    <t>Example: environmental degradation</t>
  </si>
  <si>
    <t>Example: indoor air pollution</t>
  </si>
  <si>
    <t>Example: contribution to overall carbon footprint</t>
  </si>
  <si>
    <t>Source materials from sustainable suppliers</t>
  </si>
  <si>
    <t>Reflection and Interventions</t>
  </si>
  <si>
    <t xml:space="preserve">This benchmarking tool is developed to assist the clincal and non-clinical facilties of IUIH in understanding their climate footprint, identifying emission sources, and strategizing mitigation and adaptation plans. This thereby raises awareness and promotes climate action across each facility as they gain a wider picture of where they stand. The insights gained from this tool are crucial for fulfilling the organization's core objective of serving the Aboriginal and Torres Strait Islander communities, for whom cultural and personal values are deeply interwined with the land and water (country). This approach not only aligns with the environmental stewardship but also respects and upholds the profound connection these communities have with their ancestral territories. 
The emission factors used in this document are publicably avaliable on third-party websites for which direct links are provided in the "References" section. For definitions of the terminologies used in this document, please refer to the "Glossary" section.  The tool may be updated periodically to reflect the latest emission factors specific to Australia or Queensland. To gain insights into data collecion for metrics listed under each scope, please refer to the "Guide for Data Collection" section.
</t>
  </si>
  <si>
    <t>Definitions</t>
  </si>
  <si>
    <t>Examples</t>
  </si>
  <si>
    <t xml:space="preserve">Scope 1 emission </t>
  </si>
  <si>
    <t>Glossary of Terminologies</t>
  </si>
  <si>
    <t>Terminology</t>
  </si>
  <si>
    <t>The grid electricity used by the cement factory and the associated scope 2 emissions reported by the cement factory.</t>
  </si>
  <si>
    <t xml:space="preserve">Upstream, emissions generated in the extraction and production of fossil fuels and downstream, from the transport of your products. </t>
  </si>
  <si>
    <t>Indirect emissions: Greenhouse gas emissions that are released outside your facility boundary to produce the electrcity that you imported into the facility which uses electricty from external electrcity grid to run its business.</t>
  </si>
  <si>
    <t xml:space="preserve">Scope 3 emission </t>
  </si>
  <si>
    <t xml:space="preserve">Scope 2 emission </t>
  </si>
  <si>
    <t>https://www.legislation.gov.au</t>
  </si>
  <si>
    <t>CO2e</t>
  </si>
  <si>
    <t>Greenhouse gas emissions</t>
  </si>
  <si>
    <t xml:space="preserve">Greenhouse gas (GHGs) include carbondioxide (CO2), methane (CH4), nitrous oxide (N2O), sulphur hexaflouride (SF6), hydrofluorocarbons (HFCs)and perfluorocarbons (PFCs). </t>
  </si>
  <si>
    <t xml:space="preserve">Carbon dioxide equivalent emissions: GHGs are often expressed as a standard unit called, "carbon dioxide equivalent" or CO2e, as the scale and duration of impact arising from individual emissions vary. </t>
  </si>
  <si>
    <t>https://www.desi.qld.gov.au</t>
  </si>
  <si>
    <t>-</t>
  </si>
  <si>
    <t>Please enter the data of your facility</t>
  </si>
  <si>
    <t>Stationary combustion</t>
  </si>
  <si>
    <t>Sl No</t>
  </si>
  <si>
    <t>Mobile combustion</t>
  </si>
  <si>
    <r>
      <rPr>
        <b/>
        <sz val="12"/>
        <color theme="1"/>
        <rFont val="Calibri"/>
        <family val="2"/>
        <scheme val="minor"/>
      </rPr>
      <t>4. Solid Waste Disposal:</t>
    </r>
    <r>
      <rPr>
        <sz val="12"/>
        <color theme="1"/>
        <rFont val="Calibri"/>
        <family val="2"/>
        <scheme val="minor"/>
      </rPr>
      <t xml:space="preserve"> Enter the quantity of solid waste disposed from IUIH/Clinics accordingly</t>
    </r>
  </si>
  <si>
    <t>T&amp;D losses</t>
  </si>
  <si>
    <t>Extra supply chain</t>
  </si>
  <si>
    <t>Business trips</t>
  </si>
  <si>
    <t>Employee commuting</t>
  </si>
  <si>
    <t>Incineration</t>
  </si>
  <si>
    <t>2.2 Renewable Energy Contract</t>
  </si>
  <si>
    <t>Location</t>
  </si>
  <si>
    <t>LogiQC Contract</t>
  </si>
  <si>
    <t>Leasing Agent</t>
  </si>
  <si>
    <t>Lease Expiry</t>
  </si>
  <si>
    <t>2.1 Electricity Grid</t>
  </si>
  <si>
    <t>Note: For renewable energy contracts, the emissions are equal to zero.</t>
  </si>
  <si>
    <t>Water Supply</t>
  </si>
  <si>
    <t>Boilers, engines, incinerators, proces heaters</t>
  </si>
  <si>
    <t>https://www3.epa.gov</t>
  </si>
  <si>
    <t>Emissions from vehicles used in the organization</t>
  </si>
  <si>
    <t>https://www.epa.gov</t>
  </si>
  <si>
    <t>Emissions not caught by a capture system which are often due to equipment leaks, evaporative processes and windblown disturbances.</t>
  </si>
  <si>
    <t>Emission of particulate matter from coal mines into the atmosphere</t>
  </si>
  <si>
    <t xml:space="preserve">Solid waste </t>
  </si>
  <si>
    <t>Any garbage or refuse, sludge from a wastewater treatment plant, water supply treatment plant, or air pollution control facility and other discarded material, resulting from industrial, commercial, mining, and agricultural operations, and from community activities.</t>
  </si>
  <si>
    <t>Electric power transmission and distribution losses (T&amp;D) include losses in transmission between sources of supply and points of distribution and in the distribution to consumers, including pilferage.</t>
  </si>
  <si>
    <t xml:space="preserve">Emissions occuring from sources owned or controlled by other entities in the value
chain </t>
  </si>
  <si>
    <t>https://ghgprotocol.org</t>
  </si>
  <si>
    <t xml:space="preserve">Emissions occuring from the transportation of employees for business-related activities in vehicles not owned or operated by the reporting company. </t>
  </si>
  <si>
    <t>Materials suppliers, third-party logistics providers, waste management suppliers, travel suppliers, lessees and lessors, franchisees, retailers, employees, and customers</t>
  </si>
  <si>
    <t>https://www.eea.europa.eu</t>
  </si>
  <si>
    <t>https://databank.worldbank.org</t>
  </si>
  <si>
    <t>https://sustainable.stanford.edu</t>
  </si>
  <si>
    <t xml:space="preserve">Emissions occuring from transportation of employees to and from work in vehicles not owned or operated by the reporting company. </t>
  </si>
  <si>
    <t>Emissions from waste combustion reduce volume, destroy hazardous components, and sometimes generate energy.</t>
  </si>
  <si>
    <t>https://plana.earth/</t>
  </si>
  <si>
    <t>Scopes of emissions</t>
  </si>
  <si>
    <t>Categories/Metric</t>
  </si>
  <si>
    <t>Where to collect information from?</t>
  </si>
  <si>
    <t>Mobile combustion refers to GHG emissions resulting from burning fuel in vehicles belonging to the health center.</t>
  </si>
  <si>
    <t>GHG emissions resulting from the burning of fuels in stationary processes. Stationary combustion takes place in devices that do not move, such as boilers, hot water tanks, stoves, water heaters, backup generators, on-site waste incinerators, and autoclaves.</t>
  </si>
  <si>
    <t>Fugitive emissions</t>
  </si>
  <si>
    <t>Natural gas bills, quantity of LPG tanks bought during the year, fuel urchase receipts.</t>
  </si>
  <si>
    <t>Fuel purchase reciepts, bills, fleet vehicle logs.</t>
  </si>
  <si>
    <t>Receipts of equipment bought and gas recharges, environmental managemet audit reports, maintenance departments.</t>
  </si>
  <si>
    <t>Grid Electricty</t>
  </si>
  <si>
    <t>Renewable energy</t>
  </si>
  <si>
    <t xml:space="preserve">Transport related </t>
  </si>
  <si>
    <t>Maintaining an employee transporation log where distance and spending may be documented.</t>
  </si>
  <si>
    <t>Inhalers</t>
  </si>
  <si>
    <t>Medical or prescription records.</t>
  </si>
  <si>
    <t>Annual spending found in supplier's receipts/invoices, procurement department, audit reports/software, etc.</t>
  </si>
  <si>
    <t>Where to obtain information from?</t>
  </si>
  <si>
    <t>Energy contracts, inverters.monitoring systems, operation and maintenace departments.</t>
  </si>
  <si>
    <t xml:space="preserve">Water </t>
  </si>
  <si>
    <t xml:space="preserve">Utility bills, water providers, water meters, operation and maintenance departments. </t>
  </si>
  <si>
    <t>References</t>
  </si>
  <si>
    <t>Sl. No</t>
  </si>
  <si>
    <t>Document/Dataset</t>
  </si>
  <si>
    <t>Section/Table</t>
  </si>
  <si>
    <t>URL</t>
  </si>
  <si>
    <t>Institution/Organization</t>
  </si>
  <si>
    <t xml:space="preserve">Health Care Without Harm </t>
  </si>
  <si>
    <t>How to access Climate Impact Tool</t>
  </si>
  <si>
    <t>https://gghhconnect.org</t>
  </si>
  <si>
    <t>Global Green and Healthy Hospitals</t>
  </si>
  <si>
    <t>How to use Climat Impact Checkup</t>
  </si>
  <si>
    <t>Date/Version</t>
  </si>
  <si>
    <t>Climate Impact Checkup Tool</t>
  </si>
  <si>
    <t>Version 3.3 ENG_Facilities</t>
  </si>
  <si>
    <t>Greenhouse Gas Emissions Calculator</t>
  </si>
  <si>
    <t>2021 Emission Factors</t>
  </si>
  <si>
    <t>Climate Neutral Now</t>
  </si>
  <si>
    <t>https://unfccc.int</t>
  </si>
  <si>
    <t>Greenhouse Gas Protocol</t>
  </si>
  <si>
    <t xml:space="preserve">GHG Protocol Scope 2 Guidance </t>
  </si>
  <si>
    <t xml:space="preserve">An amendment to the GHG Protocol
Corporate Standard </t>
  </si>
  <si>
    <t>U.S EPA</t>
  </si>
  <si>
    <t>Greenhouse Gas Inventory Guidance</t>
  </si>
  <si>
    <t>World Resources Institute</t>
  </si>
  <si>
    <t>Greenhosue Gas Protocol: A Corporate Accounting and Reporting Standard</t>
  </si>
  <si>
    <t>Broader indirect emissions: These are other indirect emissions not accounted under scope 2 emissions. Scope
3 emissions are a consequence of the activities of the company, but occur from sources not owned or controlled by the company.</t>
  </si>
  <si>
    <t>Direct emissions: Emissions occur from sources that are owned or controlled by the company.</t>
  </si>
  <si>
    <t>Emissions from combustion in owned or controlled boilers, furnaces, vehicles.</t>
  </si>
  <si>
    <t>Global Warming Potential</t>
  </si>
  <si>
    <t>Global Warming Potential Values</t>
  </si>
  <si>
    <t>Global Warming Potential Values Relative to CO2</t>
  </si>
  <si>
    <t xml:space="preserve">United Nations Framework Convention on Climate Change </t>
  </si>
  <si>
    <t>Clean Energy Regulator</t>
  </si>
  <si>
    <t>Amendments to national greenhouse and energy reporting</t>
  </si>
  <si>
    <t>March 22, 2024</t>
  </si>
  <si>
    <t>December, 2023</t>
  </si>
  <si>
    <t>Methodological Guidelines</t>
  </si>
  <si>
    <t>https://cer.gov.au</t>
  </si>
  <si>
    <t>National Greenhouse and Energy Reporting (Measurement) Determination 2008</t>
  </si>
  <si>
    <t>September 21, 2023</t>
  </si>
  <si>
    <t>Department of Climate Change, Energy, Environment and Water</t>
  </si>
  <si>
    <t>National Greenhouse Accounts Factors: 2023</t>
  </si>
  <si>
    <t>https://www.dcceew.gov.au</t>
  </si>
  <si>
    <t xml:space="preserve">Quarterly Update of Australia’s National Greenhouse Gas Inventory:
</t>
  </si>
  <si>
    <t>Australia’s emissions projections 2023</t>
  </si>
  <si>
    <t>November, 2023</t>
  </si>
  <si>
    <t>Table 45 Indirect scope 2 emissions in baseline scenario</t>
  </si>
  <si>
    <t>Green Building Council Australia</t>
  </si>
  <si>
    <t>Green Star Healthcare: Greenhouse Gas Emissions Calculator Guide</t>
  </si>
  <si>
    <t>https://www.gbca.org.au</t>
  </si>
  <si>
    <t>Version 5.2_April , 2014</t>
  </si>
  <si>
    <t>Version 2_January, 2023</t>
  </si>
  <si>
    <t xml:space="preserve">Represents the relative warming effect of a unit mass of a greenhouse gas compared with the same mass of CO2 over a specific period. Multiplying the actual amount of gas emitted by the GWP gives the CO2-equivalent (CO2-e) emissions. </t>
  </si>
  <si>
    <t>Utility bills or electricty meters.</t>
  </si>
  <si>
    <t>Emission Factors</t>
  </si>
  <si>
    <t>May 7, 2024</t>
  </si>
  <si>
    <t xml:space="preserve">3. Fugitive Emissions: </t>
  </si>
  <si>
    <t xml:space="preserve">These emissions include unintentional emissions of gases resulting from cooling, insulation and fire extinguishers </t>
  </si>
  <si>
    <r>
      <t xml:space="preserve">3.6 Water Supply: </t>
    </r>
    <r>
      <rPr>
        <sz val="12"/>
        <color theme="1"/>
        <rFont val="Calibri"/>
        <family val="2"/>
        <scheme val="minor"/>
      </rPr>
      <t>water delivered through the mains supply network</t>
    </r>
  </si>
  <si>
    <t>Total Emission</t>
  </si>
  <si>
    <t>Title: Climate Impact Benchmarking Tool
Document version: 1.0
Publication date: June, 2024</t>
  </si>
  <si>
    <t xml:space="preserve"> Stationary Combustion</t>
  </si>
  <si>
    <t xml:space="preserve"> Electricity Grid</t>
  </si>
  <si>
    <t xml:space="preserve"> Extra Supply Chain</t>
  </si>
  <si>
    <t xml:space="preserve"> Mobile Combustion</t>
  </si>
  <si>
    <t xml:space="preserve"> Renewable Energy Contract</t>
  </si>
  <si>
    <t xml:space="preserve"> Business Trips</t>
  </si>
  <si>
    <t xml:space="preserve"> Fugitive Emissions</t>
  </si>
  <si>
    <t xml:space="preserve"> Employee Commuting</t>
  </si>
  <si>
    <t xml:space="preserve"> Solid Waste Disposal</t>
  </si>
  <si>
    <t xml:space="preserve"> Inhalers</t>
  </si>
  <si>
    <t xml:space="preserve"> Incineration</t>
  </si>
  <si>
    <t xml:space="preserve"> Water Supply</t>
  </si>
  <si>
    <t>Note: this section for IUIH/Clinics for self reflection and strategic thinking and planning of interventions wherever necessary based on the impact footprint.</t>
  </si>
  <si>
    <t>Note: For renewable energy contracts, emissions are equal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</si>
</sst>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sz val="12"/>
      <color rgb="FF000000"/>
      <name val="Calibri"/>
      <family val="2"/>
      <scheme val="minor"/>
    </font>
    <font>
      <b/>
      <sz val="11"/>
      <color theme="1"/>
      <name val="Calibri"/>
      <family val="2"/>
      <scheme val="minor"/>
    </font>
    <font>
      <b/>
      <sz val="12"/>
      <color rgb="FF000000"/>
      <name val="Calibri"/>
      <family val="2"/>
      <scheme val="minor"/>
    </font>
    <font>
      <sz val="11"/>
      <color rgb="FF000000"/>
      <name val="Calibri"/>
      <family val="2"/>
      <scheme val="minor"/>
    </font>
    <font>
      <b/>
      <sz val="18"/>
      <color theme="0"/>
      <name val="Calibri"/>
      <family val="2"/>
      <scheme val="minor"/>
    </font>
    <font>
      <b/>
      <sz val="18"/>
      <color theme="0"/>
      <name val="Calibri (Body)"/>
    </font>
    <font>
      <b/>
      <sz val="18"/>
      <color theme="1"/>
      <name val="Calibri"/>
      <family val="2"/>
      <scheme val="minor"/>
    </font>
    <font>
      <b/>
      <sz val="12"/>
      <color theme="0"/>
      <name val="Calibri"/>
      <family val="2"/>
      <scheme val="minor"/>
    </font>
    <font>
      <u/>
      <sz val="12"/>
      <color theme="10"/>
      <name val="Calibri"/>
      <family val="2"/>
      <scheme val="minor"/>
    </font>
    <font>
      <b/>
      <sz val="20"/>
      <color theme="0"/>
      <name val="Calibri"/>
      <family val="2"/>
      <scheme val="minor"/>
    </font>
    <font>
      <sz val="12"/>
      <color theme="0"/>
      <name val="Calibri"/>
      <family val="2"/>
      <scheme val="minor"/>
    </font>
    <font>
      <sz val="18"/>
      <color theme="0"/>
      <name val="Calibri"/>
      <family val="2"/>
      <scheme val="minor"/>
    </font>
    <font>
      <sz val="12"/>
      <name val="Calibri"/>
      <family val="2"/>
      <scheme val="minor"/>
    </font>
    <font>
      <sz val="8"/>
      <name val="Calibri"/>
      <family val="2"/>
      <scheme val="minor"/>
    </font>
    <font>
      <b/>
      <sz val="10"/>
      <color theme="1"/>
      <name val="Calibri"/>
      <family val="2"/>
      <scheme val="minor"/>
    </font>
    <font>
      <sz val="12"/>
      <color theme="3" tint="0.7999816888943144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0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thin">
        <color indexed="64"/>
      </left>
      <right style="medium">
        <color theme="1"/>
      </right>
      <top style="thin">
        <color indexed="64"/>
      </top>
      <bottom style="thin">
        <color indexed="64"/>
      </bottom>
      <diagonal/>
    </border>
    <border>
      <left style="medium">
        <color theme="1"/>
      </left>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indexed="64"/>
      </left>
      <right style="medium">
        <color theme="1"/>
      </right>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rgb="FF00B050"/>
      </left>
      <right style="medium">
        <color indexed="64"/>
      </right>
      <top/>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diagonal/>
    </border>
    <border>
      <left style="medium">
        <color theme="1"/>
      </left>
      <right/>
      <top style="thin">
        <color indexed="64"/>
      </top>
      <bottom/>
      <diagonal/>
    </border>
    <border>
      <left style="thin">
        <color indexed="64"/>
      </left>
      <right style="medium">
        <color theme="1"/>
      </right>
      <top style="medium">
        <color indexed="64"/>
      </top>
      <bottom style="thin">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right style="thin">
        <color indexed="64"/>
      </right>
      <top style="thin">
        <color indexed="64"/>
      </top>
      <bottom/>
      <diagonal/>
    </border>
    <border>
      <left/>
      <right style="medium">
        <color theme="1"/>
      </right>
      <top/>
      <bottom/>
      <diagonal/>
    </border>
    <border>
      <left/>
      <right style="medium">
        <color theme="1"/>
      </right>
      <top style="medium">
        <color theme="1"/>
      </top>
      <bottom style="medium">
        <color theme="1"/>
      </bottom>
      <diagonal/>
    </border>
    <border>
      <left/>
      <right style="thin">
        <color indexed="64"/>
      </right>
      <top/>
      <bottom/>
      <diagonal/>
    </border>
    <border>
      <left style="medium">
        <color theme="1"/>
      </left>
      <right style="thin">
        <color theme="1"/>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right/>
      <top style="medium">
        <color theme="1"/>
      </top>
      <bottom style="medium">
        <color theme="1"/>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style="thin">
        <color indexed="64"/>
      </top>
      <bottom style="medium">
        <color theme="1"/>
      </bottom>
      <diagonal/>
    </border>
  </borders>
  <cellStyleXfs count="2">
    <xf numFmtId="0" fontId="0" fillId="0" borderId="0"/>
    <xf numFmtId="0" fontId="12" fillId="0" borderId="0" applyNumberFormat="0" applyFill="0" applyBorder="0" applyAlignment="0" applyProtection="0"/>
  </cellStyleXfs>
  <cellXfs count="174">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xf>
    <xf numFmtId="0" fontId="1" fillId="0" borderId="1" xfId="0" applyFont="1" applyBorder="1"/>
    <xf numFmtId="0" fontId="1" fillId="0" borderId="1" xfId="0" applyFont="1" applyBorder="1" applyAlignment="1">
      <alignment wrapText="1"/>
    </xf>
    <xf numFmtId="0" fontId="0" fillId="0" borderId="4" xfId="0" applyBorder="1"/>
    <xf numFmtId="0" fontId="8" fillId="4" borderId="0" xfId="0" applyFont="1" applyFill="1"/>
    <xf numFmtId="0" fontId="1" fillId="3" borderId="1" xfId="0" applyFont="1" applyFill="1" applyBorder="1"/>
    <xf numFmtId="0" fontId="0" fillId="2" borderId="1" xfId="0" applyFill="1" applyBorder="1" applyAlignment="1">
      <alignment wrapText="1"/>
    </xf>
    <xf numFmtId="0" fontId="0" fillId="0" borderId="3" xfId="0" applyBorder="1"/>
    <xf numFmtId="0" fontId="0" fillId="2" borderId="1" xfId="0" applyFill="1" applyBorder="1"/>
    <xf numFmtId="0" fontId="0" fillId="2" borderId="1" xfId="0" applyFill="1" applyBorder="1" applyAlignment="1">
      <alignment horizontal="left"/>
    </xf>
    <xf numFmtId="0" fontId="16" fillId="0" borderId="1" xfId="0" applyFont="1" applyBorder="1" applyAlignment="1">
      <alignment horizontal="center"/>
    </xf>
    <xf numFmtId="0" fontId="3" fillId="3" borderId="0" xfId="0" applyFont="1" applyFill="1" applyAlignment="1">
      <alignment horizontal="center" wrapText="1"/>
    </xf>
    <xf numFmtId="0" fontId="0" fillId="3" borderId="0" xfId="0" applyFill="1"/>
    <xf numFmtId="0" fontId="0" fillId="3" borderId="0" xfId="0" applyFill="1" applyAlignment="1">
      <alignment wrapText="1"/>
    </xf>
    <xf numFmtId="0" fontId="1" fillId="0" borderId="0" xfId="0" applyFont="1"/>
    <xf numFmtId="0" fontId="0" fillId="0" borderId="22" xfId="0" applyBorder="1" applyAlignment="1">
      <alignment horizontal="left" vertical="top"/>
    </xf>
    <xf numFmtId="0" fontId="0" fillId="0" borderId="0" xfId="0" applyAlignment="1">
      <alignment horizontal="left" vertical="top"/>
    </xf>
    <xf numFmtId="0" fontId="0" fillId="0" borderId="45" xfId="0" applyBorder="1" applyAlignment="1">
      <alignment horizontal="left" vertical="top"/>
    </xf>
    <xf numFmtId="0" fontId="0" fillId="0" borderId="23" xfId="0" applyBorder="1"/>
    <xf numFmtId="0" fontId="0" fillId="0" borderId="25" xfId="0" applyBorder="1" applyAlignment="1">
      <alignment wrapText="1"/>
    </xf>
    <xf numFmtId="0" fontId="0" fillId="0" borderId="26" xfId="0" applyBorder="1"/>
    <xf numFmtId="0" fontId="13" fillId="4"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0" fillId="0" borderId="61" xfId="0" applyBorder="1" applyAlignment="1">
      <alignment vertical="top" wrapText="1"/>
    </xf>
    <xf numFmtId="0" fontId="1" fillId="3" borderId="0" xfId="0" applyFont="1" applyFill="1"/>
    <xf numFmtId="0" fontId="0" fillId="3" borderId="0" xfId="0" applyFill="1" applyAlignment="1">
      <alignment horizontal="center"/>
    </xf>
    <xf numFmtId="0" fontId="1" fillId="3" borderId="0" xfId="0" applyFont="1" applyFill="1" applyAlignment="1">
      <alignment horizontal="center"/>
    </xf>
    <xf numFmtId="0" fontId="4" fillId="3" borderId="0" xfId="0" applyFont="1" applyFill="1"/>
    <xf numFmtId="0" fontId="4" fillId="3" borderId="0" xfId="0" applyFont="1" applyFill="1" applyAlignment="1">
      <alignment horizontal="center"/>
    </xf>
    <xf numFmtId="0" fontId="6" fillId="3" borderId="0" xfId="0" applyFont="1" applyFill="1" applyAlignment="1">
      <alignment horizontal="center"/>
    </xf>
    <xf numFmtId="0" fontId="7" fillId="3" borderId="0" xfId="0" applyFont="1" applyFill="1"/>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wrapText="1"/>
    </xf>
    <xf numFmtId="0" fontId="5" fillId="0" borderId="1" xfId="0" applyFont="1" applyBorder="1" applyAlignment="1">
      <alignment horizontal="center" vertical="top"/>
    </xf>
    <xf numFmtId="0" fontId="0" fillId="0" borderId="2" xfId="0" applyBorder="1"/>
    <xf numFmtId="0" fontId="1" fillId="0" borderId="6" xfId="0" applyFont="1" applyBorder="1"/>
    <xf numFmtId="0" fontId="6" fillId="0" borderId="0" xfId="0" applyFont="1"/>
    <xf numFmtId="0" fontId="4" fillId="0" borderId="0" xfId="0" applyFont="1"/>
    <xf numFmtId="0" fontId="6" fillId="0" borderId="1" xfId="0" applyFont="1" applyBorder="1"/>
    <xf numFmtId="0" fontId="6" fillId="0" borderId="7" xfId="0" applyFont="1" applyBorder="1" applyAlignment="1">
      <alignment horizontal="center"/>
    </xf>
    <xf numFmtId="0" fontId="6" fillId="0" borderId="1" xfId="0" applyFont="1" applyBorder="1" applyAlignment="1">
      <alignment horizontal="center" wrapText="1"/>
    </xf>
    <xf numFmtId="0" fontId="4" fillId="0" borderId="4" xfId="0" applyFont="1" applyBorder="1"/>
    <xf numFmtId="0" fontId="7" fillId="0" borderId="5" xfId="0" applyFont="1" applyBorder="1"/>
    <xf numFmtId="0" fontId="7" fillId="0" borderId="1" xfId="0" applyFont="1" applyBorder="1"/>
    <xf numFmtId="0" fontId="6" fillId="0" borderId="7" xfId="0" applyFont="1" applyBorder="1"/>
    <xf numFmtId="0" fontId="6" fillId="0" borderId="7" xfId="0" applyFont="1" applyBorder="1" applyAlignment="1">
      <alignment wrapText="1"/>
    </xf>
    <xf numFmtId="0" fontId="4" fillId="0" borderId="5" xfId="0" applyFont="1" applyBorder="1"/>
    <xf numFmtId="0" fontId="4" fillId="0" borderId="7" xfId="0" applyFont="1" applyBorder="1"/>
    <xf numFmtId="0" fontId="4" fillId="0" borderId="3" xfId="0" applyFont="1" applyBorder="1"/>
    <xf numFmtId="0" fontId="4" fillId="0" borderId="47" xfId="0" applyFont="1" applyBorder="1"/>
    <xf numFmtId="0" fontId="6" fillId="0" borderId="48" xfId="0" applyFont="1" applyBorder="1"/>
    <xf numFmtId="4" fontId="0" fillId="0" borderId="1" xfId="0" applyNumberFormat="1" applyBorder="1"/>
    <xf numFmtId="0" fontId="1" fillId="0" borderId="52" xfId="0" applyFont="1" applyBorder="1"/>
    <xf numFmtId="0" fontId="0" fillId="5" borderId="0" xfId="0" applyFill="1"/>
    <xf numFmtId="0" fontId="1" fillId="5" borderId="0" xfId="0" applyFont="1" applyFill="1"/>
    <xf numFmtId="0" fontId="0" fillId="2" borderId="0" xfId="0" applyFill="1"/>
    <xf numFmtId="0" fontId="1" fillId="2" borderId="0" xfId="0" applyFont="1" applyFill="1"/>
    <xf numFmtId="0" fontId="1" fillId="2" borderId="1" xfId="0" applyFont="1" applyFill="1" applyBorder="1"/>
    <xf numFmtId="0" fontId="0" fillId="2" borderId="2" xfId="0" applyFill="1" applyBorder="1"/>
    <xf numFmtId="0" fontId="1" fillId="2" borderId="52" xfId="0" applyFont="1" applyFill="1" applyBorder="1"/>
    <xf numFmtId="0" fontId="8" fillId="5" borderId="0" xfId="0" applyFont="1" applyFill="1"/>
    <xf numFmtId="0" fontId="0" fillId="5" borderId="0" xfId="0" applyFill="1" applyAlignment="1">
      <alignment wrapText="1"/>
    </xf>
    <xf numFmtId="0" fontId="0" fillId="0" borderId="2" xfId="0" applyBorder="1" applyAlignment="1">
      <alignment wrapText="1"/>
    </xf>
    <xf numFmtId="0" fontId="1" fillId="0" borderId="17" xfId="0" applyFont="1" applyBorder="1" applyAlignment="1">
      <alignment wrapText="1"/>
    </xf>
    <xf numFmtId="0" fontId="1" fillId="0" borderId="17" xfId="0" applyFont="1" applyBorder="1"/>
    <xf numFmtId="0" fontId="6" fillId="3" borderId="15" xfId="0" applyFont="1" applyFill="1" applyBorder="1"/>
    <xf numFmtId="0" fontId="0" fillId="3" borderId="40" xfId="0" applyFill="1" applyBorder="1" applyAlignment="1">
      <alignment horizontal="center"/>
    </xf>
    <xf numFmtId="0" fontId="0" fillId="3" borderId="23" xfId="0" applyFill="1" applyBorder="1" applyAlignment="1">
      <alignment horizontal="center"/>
    </xf>
    <xf numFmtId="0" fontId="0" fillId="3" borderId="38" xfId="0" applyFill="1" applyBorder="1" applyAlignment="1">
      <alignment horizontal="center"/>
    </xf>
    <xf numFmtId="0" fontId="6" fillId="3" borderId="29" xfId="0" applyFont="1" applyFill="1" applyBorder="1"/>
    <xf numFmtId="0" fontId="0" fillId="3" borderId="30" xfId="0" applyFill="1" applyBorder="1" applyAlignment="1">
      <alignment horizontal="center"/>
    </xf>
    <xf numFmtId="0" fontId="1" fillId="3" borderId="32" xfId="0" applyFont="1" applyFill="1" applyBorder="1" applyAlignment="1">
      <alignment vertical="center"/>
    </xf>
    <xf numFmtId="0" fontId="0" fillId="3" borderId="33" xfId="0" applyFill="1" applyBorder="1" applyAlignment="1">
      <alignment horizontal="center" wrapText="1"/>
    </xf>
    <xf numFmtId="0" fontId="0" fillId="3" borderId="34" xfId="0" applyFill="1" applyBorder="1"/>
    <xf numFmtId="0" fontId="1" fillId="3" borderId="4" xfId="0" applyFont="1" applyFill="1" applyBorder="1"/>
    <xf numFmtId="0" fontId="0" fillId="3" borderId="27" xfId="0" applyFill="1" applyBorder="1" applyAlignment="1">
      <alignment horizontal="center"/>
    </xf>
    <xf numFmtId="0" fontId="1" fillId="3" borderId="0" xfId="0" applyFont="1" applyFill="1" applyAlignment="1">
      <alignment textRotation="90"/>
    </xf>
    <xf numFmtId="0" fontId="1" fillId="3" borderId="25" xfId="0" applyFont="1" applyFill="1" applyBorder="1"/>
    <xf numFmtId="0" fontId="0" fillId="3" borderId="26" xfId="0" applyFill="1" applyBorder="1" applyAlignment="1">
      <alignment horizontal="center"/>
    </xf>
    <xf numFmtId="0" fontId="0" fillId="3" borderId="0" xfId="0" applyFill="1" applyAlignment="1">
      <alignment horizontal="left"/>
    </xf>
    <xf numFmtId="0" fontId="1" fillId="3" borderId="46" xfId="0" applyFont="1" applyFill="1" applyBorder="1" applyAlignment="1">
      <alignment horizontal="center" vertical="center"/>
    </xf>
    <xf numFmtId="0" fontId="1" fillId="6" borderId="2" xfId="0" applyFont="1" applyFill="1" applyBorder="1" applyAlignment="1">
      <alignment horizontal="left" vertical="center"/>
    </xf>
    <xf numFmtId="0" fontId="1" fillId="6" borderId="38" xfId="0" applyFont="1" applyFill="1" applyBorder="1" applyAlignment="1">
      <alignment horizontal="center" vertical="center"/>
    </xf>
    <xf numFmtId="0" fontId="1" fillId="2" borderId="1" xfId="0" applyFont="1" applyFill="1" applyBorder="1" applyAlignment="1">
      <alignment wrapText="1"/>
    </xf>
    <xf numFmtId="0" fontId="1" fillId="2" borderId="1" xfId="0" applyFont="1" applyFill="1" applyBorder="1" applyAlignment="1">
      <alignment vertical="top"/>
    </xf>
    <xf numFmtId="0" fontId="0" fillId="2" borderId="1" xfId="0" applyFill="1" applyBorder="1" applyAlignment="1">
      <alignment horizontal="left" wrapText="1"/>
    </xf>
    <xf numFmtId="0" fontId="1" fillId="6" borderId="1" xfId="0" applyFont="1" applyFill="1" applyBorder="1"/>
    <xf numFmtId="0" fontId="1" fillId="6" borderId="1" xfId="0" applyFont="1" applyFill="1" applyBorder="1" applyAlignment="1">
      <alignment horizontal="center" vertical="center"/>
    </xf>
    <xf numFmtId="0" fontId="0" fillId="0" borderId="1" xfId="0" applyBorder="1" applyAlignment="1">
      <alignment horizontal="left"/>
    </xf>
    <xf numFmtId="0" fontId="1" fillId="0" borderId="1" xfId="0" applyFont="1" applyBorder="1" applyAlignment="1">
      <alignment horizontal="center" vertical="center"/>
    </xf>
    <xf numFmtId="0" fontId="12" fillId="0" borderId="1" xfId="1" applyFill="1" applyBorder="1" applyAlignment="1">
      <alignment horizontal="left" wrapText="1"/>
    </xf>
    <xf numFmtId="0" fontId="12" fillId="0" borderId="1" xfId="1" applyFill="1" applyBorder="1"/>
    <xf numFmtId="0" fontId="0" fillId="0" borderId="1" xfId="0" applyBorder="1" applyAlignment="1">
      <alignment horizontal="center" vertical="center"/>
    </xf>
    <xf numFmtId="0" fontId="19" fillId="5" borderId="0" xfId="0" applyFont="1" applyFill="1"/>
    <xf numFmtId="0" fontId="0" fillId="2" borderId="1" xfId="0" applyFill="1" applyBorder="1" applyAlignment="1">
      <alignment horizontal="center"/>
    </xf>
    <xf numFmtId="0" fontId="12" fillId="2" borderId="1" xfId="1" applyFill="1" applyBorder="1"/>
    <xf numFmtId="17" fontId="0" fillId="2" borderId="1" xfId="0" applyNumberFormat="1" applyFill="1" applyBorder="1" applyAlignment="1">
      <alignment horizontal="left" vertical="top"/>
    </xf>
    <xf numFmtId="0" fontId="12" fillId="2" borderId="0" xfId="1" applyFill="1"/>
    <xf numFmtId="17" fontId="0" fillId="2" borderId="1" xfId="0" applyNumberFormat="1" applyFill="1" applyBorder="1"/>
    <xf numFmtId="0" fontId="1" fillId="6" borderId="1" xfId="0" applyFont="1" applyFill="1" applyBorder="1" applyAlignment="1">
      <alignment horizontal="left" wrapText="1"/>
    </xf>
    <xf numFmtId="0" fontId="1" fillId="7" borderId="20" xfId="0" applyFont="1" applyFill="1" applyBorder="1" applyAlignment="1">
      <alignment horizontal="center"/>
    </xf>
    <xf numFmtId="0" fontId="11" fillId="4" borderId="55"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1" fillId="4" borderId="57"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8" fillId="4" borderId="21" xfId="0" applyFont="1" applyFill="1" applyBorder="1" applyAlignment="1">
      <alignment horizontal="center"/>
    </xf>
    <xf numFmtId="0" fontId="8" fillId="4" borderId="35" xfId="0" applyFont="1" applyFill="1" applyBorder="1" applyAlignment="1">
      <alignment horizontal="center"/>
    </xf>
    <xf numFmtId="0" fontId="8" fillId="4" borderId="36" xfId="0" applyFont="1" applyFill="1" applyBorder="1" applyAlignment="1">
      <alignment horizontal="center"/>
    </xf>
    <xf numFmtId="0" fontId="8" fillId="4" borderId="41" xfId="0" applyFont="1"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1" fillId="6" borderId="39" xfId="0" applyFont="1" applyFill="1" applyBorder="1" applyAlignment="1">
      <alignment horizontal="center" vertical="center"/>
    </xf>
    <xf numFmtId="0" fontId="1" fillId="6" borderId="44"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4" xfId="0" applyFont="1" applyFill="1" applyBorder="1" applyAlignment="1">
      <alignment horizontal="center" vertical="center"/>
    </xf>
    <xf numFmtId="0" fontId="18" fillId="3" borderId="39" xfId="0" applyFont="1" applyFill="1" applyBorder="1" applyAlignment="1">
      <alignment horizontal="center" textRotation="90"/>
    </xf>
    <xf numFmtId="0" fontId="18" fillId="3" borderId="22" xfId="0" applyFont="1" applyFill="1" applyBorder="1" applyAlignment="1">
      <alignment horizontal="center" textRotation="90"/>
    </xf>
    <xf numFmtId="0" fontId="18" fillId="3" borderId="24" xfId="0" applyFont="1" applyFill="1" applyBorder="1" applyAlignment="1">
      <alignment horizontal="center" textRotation="90"/>
    </xf>
    <xf numFmtId="0" fontId="8" fillId="4" borderId="0" xfId="0" applyFont="1" applyFill="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0" fontId="1" fillId="0" borderId="53" xfId="0" applyFont="1" applyBorder="1" applyAlignment="1">
      <alignment horizontal="center"/>
    </xf>
    <xf numFmtId="0" fontId="1" fillId="0" borderId="54" xfId="0" applyFont="1" applyBorder="1" applyAlignment="1">
      <alignment horizontal="center"/>
    </xf>
    <xf numFmtId="0" fontId="1" fillId="0" borderId="46" xfId="0" applyFont="1" applyBorder="1" applyAlignment="1">
      <alignment horizontal="center"/>
    </xf>
    <xf numFmtId="0" fontId="0" fillId="2" borderId="19" xfId="0" applyFill="1" applyBorder="1" applyAlignment="1">
      <alignment horizontal="center"/>
    </xf>
    <xf numFmtId="0" fontId="0" fillId="2" borderId="44" xfId="0" applyFill="1" applyBorder="1" applyAlignment="1">
      <alignment horizontal="center"/>
    </xf>
    <xf numFmtId="0" fontId="1" fillId="2" borderId="53" xfId="0" applyFont="1" applyFill="1" applyBorder="1" applyAlignment="1">
      <alignment horizontal="center"/>
    </xf>
    <xf numFmtId="0" fontId="1" fillId="2" borderId="54" xfId="0" applyFont="1" applyFill="1" applyBorder="1" applyAlignment="1">
      <alignment horizontal="center"/>
    </xf>
    <xf numFmtId="0" fontId="1" fillId="2" borderId="46" xfId="0" applyFont="1" applyFill="1" applyBorder="1" applyAlignment="1">
      <alignment horizontal="center"/>
    </xf>
    <xf numFmtId="0" fontId="1" fillId="0" borderId="18" xfId="0" applyFont="1" applyBorder="1" applyAlignment="1">
      <alignment horizont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18"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53" xfId="0" applyFont="1" applyBorder="1" applyAlignment="1">
      <alignment horizontal="right"/>
    </xf>
    <xf numFmtId="0" fontId="1" fillId="0" borderId="54" xfId="0" applyFont="1" applyBorder="1" applyAlignment="1">
      <alignment horizontal="right"/>
    </xf>
    <xf numFmtId="0" fontId="1" fillId="0" borderId="46" xfId="0" applyFont="1" applyBorder="1" applyAlignment="1">
      <alignment horizontal="right"/>
    </xf>
    <xf numFmtId="0" fontId="9" fillId="4" borderId="6" xfId="0" applyFont="1" applyFill="1" applyBorder="1" applyAlignment="1">
      <alignment horizontal="center"/>
    </xf>
    <xf numFmtId="0" fontId="10" fillId="4" borderId="8" xfId="0" applyFont="1" applyFill="1" applyBorder="1" applyAlignment="1">
      <alignment horizontal="center"/>
    </xf>
    <xf numFmtId="0" fontId="10" fillId="4" borderId="7" xfId="0" applyFont="1" applyFill="1" applyBorder="1" applyAlignment="1">
      <alignment horizontal="center"/>
    </xf>
    <xf numFmtId="0" fontId="0" fillId="2" borderId="6" xfId="0" applyFill="1" applyBorder="1"/>
    <xf numFmtId="0" fontId="0" fillId="2" borderId="7" xfId="0" applyFill="1" applyBorder="1"/>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15" fillId="4" borderId="9" xfId="0" applyFont="1" applyFill="1" applyBorder="1" applyAlignment="1">
      <alignment horizontal="center"/>
    </xf>
    <xf numFmtId="0" fontId="14" fillId="4" borderId="10" xfId="0" applyFont="1" applyFill="1" applyBorder="1" applyAlignment="1">
      <alignment horizontal="center"/>
    </xf>
    <xf numFmtId="0" fontId="14" fillId="4" borderId="0" xfId="0" applyFont="1" applyFill="1" applyAlignment="1">
      <alignment horizontal="center"/>
    </xf>
    <xf numFmtId="0" fontId="14" fillId="4" borderId="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4AE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Emissions by</a:t>
            </a:r>
            <a:r>
              <a:rPr lang="en-US" baseline="0"/>
              <a:t> Categories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0376364577326756E-2"/>
          <c:y val="0.21918662605902156"/>
          <c:w val="0.82462543503183605"/>
          <c:h val="0.58103218842033777"/>
        </c:manualLayout>
      </c:layout>
      <c:barChart>
        <c:barDir val="col"/>
        <c:grouping val="clustered"/>
        <c:varyColors val="0"/>
        <c:ser>
          <c:idx val="0"/>
          <c:order val="0"/>
          <c:tx>
            <c:strRef>
              <c:f>Report!$F$4</c:f>
              <c:strCache>
                <c:ptCount val="1"/>
                <c:pt idx="0">
                  <c:v>Emissions in CO2e (kg)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Report!$E$5:$E$16</c:f>
              <c:strCache>
                <c:ptCount val="12"/>
                <c:pt idx="0">
                  <c:v> Stationary Combustion</c:v>
                </c:pt>
                <c:pt idx="1">
                  <c:v> Mobile Combustion</c:v>
                </c:pt>
                <c:pt idx="2">
                  <c:v> Fugitive Emissions</c:v>
                </c:pt>
                <c:pt idx="3">
                  <c:v> Solid Waste Disposal</c:v>
                </c:pt>
                <c:pt idx="4">
                  <c:v> Electricity Grid</c:v>
                </c:pt>
                <c:pt idx="5">
                  <c:v> Renewable Energy Contract</c:v>
                </c:pt>
                <c:pt idx="6">
                  <c:v> Extra Supply Chain</c:v>
                </c:pt>
                <c:pt idx="7">
                  <c:v> Business Trips</c:v>
                </c:pt>
                <c:pt idx="8">
                  <c:v> Employee Commuting</c:v>
                </c:pt>
                <c:pt idx="9">
                  <c:v> Inhalers</c:v>
                </c:pt>
                <c:pt idx="10">
                  <c:v> Incineration</c:v>
                </c:pt>
                <c:pt idx="11">
                  <c:v> Water Supply</c:v>
                </c:pt>
              </c:strCache>
            </c:strRef>
          </c:cat>
          <c:val>
            <c:numRef>
              <c:f>Report!$F$5:$F$16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3DE-1846-9F92-4D5E3C41419A}"/>
            </c:ext>
          </c:extLst>
        </c:ser>
        <c:dLbls>
          <c:dLblPos val="inEnd"/>
          <c:showLegendKey val="0"/>
          <c:showVal val="1"/>
          <c:showCatName val="0"/>
          <c:showSerName val="0"/>
          <c:showPercent val="0"/>
          <c:showBubbleSize val="0"/>
        </c:dLbls>
        <c:gapWidth val="219"/>
        <c:overlap val="-27"/>
        <c:axId val="2017945775"/>
        <c:axId val="2017481007"/>
      </c:barChart>
      <c:catAx>
        <c:axId val="201794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481007"/>
        <c:crosses val="autoZero"/>
        <c:auto val="1"/>
        <c:lblAlgn val="ctr"/>
        <c:lblOffset val="100"/>
        <c:noMultiLvlLbl val="0"/>
      </c:catAx>
      <c:valAx>
        <c:axId val="201748100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945775"/>
        <c:crosses val="autoZero"/>
        <c:crossBetween val="between"/>
      </c:valAx>
      <c:spPr>
        <a:noFill/>
        <a:ln>
          <a:noFill/>
        </a:ln>
        <a:effectLst/>
      </c:spPr>
    </c:plotArea>
    <c:legend>
      <c:legendPos val="r"/>
      <c:legendEntry>
        <c:idx val="1"/>
        <c:delete val="1"/>
      </c:legendEntry>
      <c:layout>
        <c:manualLayout>
          <c:xMode val="edge"/>
          <c:yMode val="edge"/>
          <c:x val="0.87836621629710898"/>
          <c:y val="0.32135451025267397"/>
          <c:w val="0.11802509375016575"/>
          <c:h val="6.94539849358387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172356</xdr:colOff>
      <xdr:row>20</xdr:row>
      <xdr:rowOff>116113</xdr:rowOff>
    </xdr:from>
    <xdr:to>
      <xdr:col>19</xdr:col>
      <xdr:colOff>181428</xdr:colOff>
      <xdr:row>35</xdr:row>
      <xdr:rowOff>90714</xdr:rowOff>
    </xdr:to>
    <xdr:graphicFrame macro="">
      <xdr:nvGraphicFramePr>
        <xdr:cNvPr id="2" name="Chart 1">
          <a:extLst>
            <a:ext uri="{FF2B5EF4-FFF2-40B4-BE49-F238E27FC236}">
              <a16:creationId xmlns:a16="http://schemas.microsoft.com/office/drawing/2014/main" id="{20DD22BA-C9D3-A6C3-21F1-0FE7DD9DF2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eea.europa.eu/" TargetMode="External"/><Relationship Id="rId13" Type="http://schemas.openxmlformats.org/officeDocument/2006/relationships/hyperlink" Target="https://ghgprotocol.org/" TargetMode="External"/><Relationship Id="rId3" Type="http://schemas.openxmlformats.org/officeDocument/2006/relationships/hyperlink" Target="https://www.legislation.gov.au/F2008L02309/latest/versions" TargetMode="External"/><Relationship Id="rId7" Type="http://schemas.openxmlformats.org/officeDocument/2006/relationships/hyperlink" Target="https://www.epa.gov/sites/default/files/2020-12/documents/mobileemissions.pdf" TargetMode="External"/><Relationship Id="rId12" Type="http://schemas.openxmlformats.org/officeDocument/2006/relationships/hyperlink" Target="https://sustainable.stanford.edu/" TargetMode="External"/><Relationship Id="rId2" Type="http://schemas.openxmlformats.org/officeDocument/2006/relationships/hyperlink" Target="https://www.legislation.gov.au/F2008L02309/latest/versions" TargetMode="External"/><Relationship Id="rId1" Type="http://schemas.openxmlformats.org/officeDocument/2006/relationships/hyperlink" Target="https://www.legislation.gov.au/F2008L02309/latest/versions" TargetMode="External"/><Relationship Id="rId6" Type="http://schemas.openxmlformats.org/officeDocument/2006/relationships/hyperlink" Target="https://www3.epa.gov/carbon-footprint-calculator/tool/definitions/stationary-fuel.html" TargetMode="External"/><Relationship Id="rId11" Type="http://schemas.openxmlformats.org/officeDocument/2006/relationships/hyperlink" Target="https://ghgprotocol.org/sites/default/files/2022-12/Scope%203%20Detailed%20FAQ.pdf" TargetMode="External"/><Relationship Id="rId5" Type="http://schemas.openxmlformats.org/officeDocument/2006/relationships/hyperlink" Target="https://www.desi.qld.gov.au/policies?a=272936:policy_registry/era-gl-greenhouse-gas-emissions.pdf" TargetMode="External"/><Relationship Id="rId15" Type="http://schemas.openxmlformats.org/officeDocument/2006/relationships/hyperlink" Target="https://www.dcceew.gov.au/sites/default/files/documents/national-greenhouse-account-factors-2023.pdf" TargetMode="External"/><Relationship Id="rId10" Type="http://schemas.openxmlformats.org/officeDocument/2006/relationships/hyperlink" Target="https://databank.worldbank.org/" TargetMode="External"/><Relationship Id="rId4" Type="http://schemas.openxmlformats.org/officeDocument/2006/relationships/hyperlink" Target="https://www.desi.qld.gov.au/policies?a=272936:policy_registry/era-gl-greenhouse-gas-emissions.pdf" TargetMode="External"/><Relationship Id="rId9" Type="http://schemas.openxmlformats.org/officeDocument/2006/relationships/hyperlink" Target="https://www.epa.gov/" TargetMode="External"/><Relationship Id="rId14" Type="http://schemas.openxmlformats.org/officeDocument/2006/relationships/hyperlink" Target="https://plana.earth/"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ghgprotocol.org/sites/default/files/standards/ghg-protocol-revised.pdf" TargetMode="External"/><Relationship Id="rId13" Type="http://schemas.openxmlformats.org/officeDocument/2006/relationships/hyperlink" Target="https://www.dcceew.gov.au/sites/default/files/documents/australias-emissions-projections-2023.pdf" TargetMode="External"/><Relationship Id="rId3" Type="http://schemas.openxmlformats.org/officeDocument/2006/relationships/hyperlink" Target="https://gghhconnect.org/s/login/?language=en_US" TargetMode="External"/><Relationship Id="rId7" Type="http://schemas.openxmlformats.org/officeDocument/2006/relationships/hyperlink" Target="https://www.epa.gov/sites/default/files/2020-12/documents/stationaryemissions.pdf" TargetMode="External"/><Relationship Id="rId12" Type="http://schemas.openxmlformats.org/officeDocument/2006/relationships/hyperlink" Target="https://www.dcceew.gov.au/sites/default/files/documents/nggi-quarterly-update-dec-2023.pdf" TargetMode="External"/><Relationship Id="rId2" Type="http://schemas.openxmlformats.org/officeDocument/2006/relationships/hyperlink" Target="https://gghhconnect.org/s/login/?language=en_US" TargetMode="External"/><Relationship Id="rId1" Type="http://schemas.openxmlformats.org/officeDocument/2006/relationships/hyperlink" Target="https://cer.gov.au/schemes/national-greenhouse-and-energy-reporting-scheme/report-emissions-and-energy/amendments" TargetMode="External"/><Relationship Id="rId6" Type="http://schemas.openxmlformats.org/officeDocument/2006/relationships/hyperlink" Target="https://ghgprotocol.org/sites/default/files/2023-03/Scope%202%20Guidance.pdf" TargetMode="External"/><Relationship Id="rId11" Type="http://schemas.openxmlformats.org/officeDocument/2006/relationships/hyperlink" Target="https://www.dcceew.gov.au/sites/default/files/documents/nggi-quarterly-update-dec-2023.pdf" TargetMode="External"/><Relationship Id="rId5" Type="http://schemas.openxmlformats.org/officeDocument/2006/relationships/hyperlink" Target="https://unfccc.int/documents/271269" TargetMode="External"/><Relationship Id="rId15" Type="http://schemas.openxmlformats.org/officeDocument/2006/relationships/hyperlink" Target="https://ghgprotocol.org/calculation-tools-and-guidance" TargetMode="External"/><Relationship Id="rId10" Type="http://schemas.openxmlformats.org/officeDocument/2006/relationships/hyperlink" Target="https://www.legislation.gov.au/F2008L02309/latest/text" TargetMode="External"/><Relationship Id="rId4" Type="http://schemas.openxmlformats.org/officeDocument/2006/relationships/hyperlink" Target="https://gghhconnect.org/s/login/?language=en_US" TargetMode="External"/><Relationship Id="rId9" Type="http://schemas.openxmlformats.org/officeDocument/2006/relationships/hyperlink" Target="https://ghgprotocol.org/sites/default/files/Global-Warming-Potential-Values%20%28Feb%2016%202016%29_0.pdf" TargetMode="External"/><Relationship Id="rId14" Type="http://schemas.openxmlformats.org/officeDocument/2006/relationships/hyperlink" Target="https://www.gbca.org.au/uploads/126/35198/20140403%20Green%20Star%20-%20Greenhouse%20Gas%20Emissions%20Calculator%20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7515-377F-9B43-9058-1BD1749DC08A}">
  <sheetPr>
    <tabColor theme="5" tint="0.39997558519241921"/>
  </sheetPr>
  <dimension ref="B5:V8"/>
  <sheetViews>
    <sheetView showGridLines="0" workbookViewId="0">
      <selection activeCell="A8" sqref="A8"/>
    </sheetView>
  </sheetViews>
  <sheetFormatPr baseColWidth="10" defaultRowHeight="16" x14ac:dyDescent="0.2"/>
  <cols>
    <col min="1" max="1" width="18.33203125" style="15" customWidth="1"/>
    <col min="2" max="2" width="208.5" style="15" bestFit="1" customWidth="1"/>
    <col min="3" max="16384" width="10.83203125" style="15"/>
  </cols>
  <sheetData>
    <row r="5" spans="2:22" ht="17" thickBot="1" x14ac:dyDescent="0.25"/>
    <row r="6" spans="2:22" ht="40" customHeight="1" x14ac:dyDescent="0.3">
      <c r="B6" s="24" t="s">
        <v>9</v>
      </c>
      <c r="C6" s="14"/>
      <c r="D6" s="14"/>
      <c r="E6" s="14"/>
      <c r="F6" s="14"/>
      <c r="G6" s="14"/>
      <c r="H6" s="14"/>
      <c r="I6" s="14"/>
      <c r="J6" s="14"/>
      <c r="K6" s="14"/>
      <c r="L6" s="14"/>
      <c r="M6" s="14"/>
      <c r="N6" s="14"/>
      <c r="O6" s="14"/>
      <c r="P6" s="14"/>
      <c r="Q6" s="14"/>
      <c r="R6" s="14"/>
      <c r="S6" s="14"/>
      <c r="T6" s="14"/>
      <c r="U6" s="14"/>
    </row>
    <row r="7" spans="2:22" ht="84" customHeight="1" x14ac:dyDescent="0.3">
      <c r="B7" s="25" t="s">
        <v>443</v>
      </c>
      <c r="C7" s="14"/>
      <c r="D7" s="14"/>
      <c r="E7" s="14"/>
      <c r="F7" s="14"/>
      <c r="G7" s="14"/>
      <c r="H7" s="14"/>
      <c r="I7" s="14"/>
      <c r="J7" s="14"/>
      <c r="K7" s="14"/>
      <c r="L7" s="14"/>
      <c r="M7" s="14"/>
      <c r="N7" s="14"/>
      <c r="O7" s="14"/>
      <c r="P7" s="14"/>
      <c r="Q7" s="14"/>
      <c r="R7" s="14"/>
      <c r="S7" s="14"/>
      <c r="T7" s="14"/>
      <c r="U7" s="14"/>
    </row>
    <row r="8" spans="2:22" ht="163" customHeight="1" thickBot="1" x14ac:dyDescent="0.25">
      <c r="B8" s="26" t="s">
        <v>308</v>
      </c>
      <c r="C8" s="16"/>
      <c r="D8" s="16"/>
      <c r="E8" s="16"/>
      <c r="F8" s="16"/>
      <c r="G8" s="16"/>
      <c r="H8" s="16"/>
      <c r="I8" s="16"/>
      <c r="J8" s="16"/>
      <c r="K8" s="16"/>
      <c r="L8" s="16"/>
      <c r="M8" s="16"/>
      <c r="N8" s="16"/>
      <c r="O8" s="16"/>
      <c r="P8" s="16"/>
      <c r="Q8" s="16"/>
      <c r="R8" s="16"/>
      <c r="S8" s="16"/>
      <c r="T8" s="16"/>
      <c r="U8" s="16"/>
      <c r="V8"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8F0D-270D-234C-B52F-41A807E23AB7}">
  <sheetPr>
    <tabColor theme="9" tint="0.79998168889431442"/>
  </sheetPr>
  <dimension ref="B1:D12"/>
  <sheetViews>
    <sheetView showGridLines="0" workbookViewId="0">
      <selection activeCell="D9" sqref="D9"/>
    </sheetView>
  </sheetViews>
  <sheetFormatPr baseColWidth="10" defaultRowHeight="16" x14ac:dyDescent="0.2"/>
  <cols>
    <col min="1" max="2" width="10.83203125" style="15"/>
    <col min="3" max="3" width="18.83203125" style="15" customWidth="1"/>
    <col min="4" max="4" width="12.33203125" style="15" customWidth="1"/>
    <col min="5" max="16384" width="10.83203125" style="15"/>
  </cols>
  <sheetData>
    <row r="1" spans="2:4" ht="17" thickBot="1" x14ac:dyDescent="0.25"/>
    <row r="2" spans="2:4" ht="22" customHeight="1" x14ac:dyDescent="0.3">
      <c r="B2" s="110" t="s">
        <v>13</v>
      </c>
      <c r="C2" s="111"/>
      <c r="D2" s="112"/>
    </row>
    <row r="3" spans="2:4" x14ac:dyDescent="0.2">
      <c r="B3" s="18" t="s">
        <v>326</v>
      </c>
      <c r="C3" s="19"/>
      <c r="D3" s="20"/>
    </row>
    <row r="4" spans="2:4" ht="15" customHeight="1" x14ac:dyDescent="0.2">
      <c r="B4" s="105" t="s">
        <v>0</v>
      </c>
      <c r="C4" s="1" t="s">
        <v>12</v>
      </c>
      <c r="D4" s="21"/>
    </row>
    <row r="5" spans="2:4" ht="17" x14ac:dyDescent="0.2">
      <c r="B5" s="106"/>
      <c r="C5" s="2" t="s">
        <v>7</v>
      </c>
      <c r="D5" s="21"/>
    </row>
    <row r="6" spans="2:4" ht="17" x14ac:dyDescent="0.2">
      <c r="B6" s="106"/>
      <c r="C6" s="2" t="s">
        <v>1</v>
      </c>
      <c r="D6" s="21"/>
    </row>
    <row r="7" spans="2:4" ht="17" x14ac:dyDescent="0.2">
      <c r="B7" s="106"/>
      <c r="C7" s="2" t="s">
        <v>2</v>
      </c>
      <c r="D7" s="21"/>
    </row>
    <row r="8" spans="2:4" ht="34" x14ac:dyDescent="0.2">
      <c r="B8" s="106"/>
      <c r="C8" s="2" t="s">
        <v>295</v>
      </c>
      <c r="D8" s="21"/>
    </row>
    <row r="9" spans="2:4" ht="17" x14ac:dyDescent="0.2">
      <c r="B9" s="106"/>
      <c r="C9" s="2" t="s">
        <v>296</v>
      </c>
      <c r="D9" s="21"/>
    </row>
    <row r="10" spans="2:4" ht="17" x14ac:dyDescent="0.2">
      <c r="B10" s="107"/>
      <c r="C10" s="2" t="s">
        <v>3</v>
      </c>
      <c r="D10" s="21"/>
    </row>
    <row r="11" spans="2:4" ht="34" x14ac:dyDescent="0.2">
      <c r="B11" s="108" t="s">
        <v>4</v>
      </c>
      <c r="C11" s="2" t="s">
        <v>5</v>
      </c>
      <c r="D11" s="21"/>
    </row>
    <row r="12" spans="2:4" ht="35" thickBot="1" x14ac:dyDescent="0.25">
      <c r="B12" s="109"/>
      <c r="C12" s="22" t="s">
        <v>8</v>
      </c>
      <c r="D12" s="23"/>
    </row>
  </sheetData>
  <mergeCells count="3">
    <mergeCell ref="B4:B10"/>
    <mergeCell ref="B11:B12"/>
    <mergeCell ref="B2:D2"/>
  </mergeCells>
  <dataValidations count="1">
    <dataValidation type="list" allowBlank="1" showInputMessage="1" showErrorMessage="1" sqref="D9" xr:uid="{DF7A1B18-137B-AD40-94B2-369854793459}">
      <formula1>"Owned, Leased"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BCFD-801D-CE46-BB2C-FF85CDF7186B}">
  <sheetPr>
    <tabColor theme="9"/>
  </sheetPr>
  <dimension ref="A1:N27"/>
  <sheetViews>
    <sheetView showGridLines="0" zoomScale="98" zoomScaleNormal="98" workbookViewId="0">
      <selection activeCell="T18" sqref="T18"/>
    </sheetView>
  </sheetViews>
  <sheetFormatPr baseColWidth="10" defaultRowHeight="16" x14ac:dyDescent="0.2"/>
  <cols>
    <col min="1" max="1" width="3.83203125" style="15" customWidth="1"/>
    <col min="2" max="2" width="2.33203125" style="15" customWidth="1"/>
    <col min="3" max="3" width="3.33203125" style="83" bestFit="1" customWidth="1"/>
    <col min="4" max="4" width="21" style="28" customWidth="1"/>
    <col min="5" max="5" width="26.1640625" style="15" bestFit="1" customWidth="1"/>
    <col min="6" max="6" width="20.1640625" style="15" bestFit="1" customWidth="1"/>
    <col min="7" max="11" width="10.83203125" style="15" hidden="1" customWidth="1"/>
    <col min="12" max="13" width="0" style="15" hidden="1" customWidth="1"/>
    <col min="14" max="16384" width="10.83203125" style="15"/>
  </cols>
  <sheetData>
    <row r="1" spans="1:14" ht="31" customHeight="1" x14ac:dyDescent="0.2">
      <c r="C1" s="15"/>
      <c r="D1" s="15"/>
    </row>
    <row r="2" spans="1:14" ht="17" thickBot="1" x14ac:dyDescent="0.25">
      <c r="C2" s="15"/>
      <c r="D2" s="15"/>
    </row>
    <row r="3" spans="1:14" ht="24" x14ac:dyDescent="0.3">
      <c r="C3" s="113" t="s">
        <v>14</v>
      </c>
      <c r="D3" s="114"/>
      <c r="E3" s="114"/>
      <c r="F3" s="115"/>
    </row>
    <row r="4" spans="1:14" ht="17" thickBot="1" x14ac:dyDescent="0.25">
      <c r="C4" s="116" t="s">
        <v>15</v>
      </c>
      <c r="D4" s="117"/>
      <c r="E4" s="85" t="s">
        <v>16</v>
      </c>
      <c r="F4" s="86" t="s">
        <v>111</v>
      </c>
    </row>
    <row r="5" spans="1:14" x14ac:dyDescent="0.2">
      <c r="C5" s="124" t="s">
        <v>17</v>
      </c>
      <c r="D5" s="118" t="s">
        <v>11</v>
      </c>
      <c r="E5" s="69" t="s">
        <v>444</v>
      </c>
      <c r="F5" s="70" cm="1">
        <f t="array" ref="F5:I5">'Scope 1'!D16:G16</f>
        <v>0</v>
      </c>
      <c r="G5" s="15">
        <v>0</v>
      </c>
      <c r="H5" s="15">
        <v>0</v>
      </c>
      <c r="I5" s="15">
        <v>0</v>
      </c>
    </row>
    <row r="6" spans="1:14" x14ac:dyDescent="0.2">
      <c r="C6" s="125"/>
      <c r="D6" s="119"/>
      <c r="E6" s="27" t="s">
        <v>447</v>
      </c>
      <c r="F6" s="71" cm="1">
        <f t="array" ref="F6:L6">'Scope 1'!D95:J95</f>
        <v>0</v>
      </c>
      <c r="G6" s="15">
        <v>0</v>
      </c>
      <c r="H6" s="15">
        <v>0</v>
      </c>
      <c r="I6" s="15">
        <v>0</v>
      </c>
      <c r="J6" s="15">
        <v>0</v>
      </c>
      <c r="K6" s="15">
        <v>0</v>
      </c>
      <c r="L6" s="15">
        <v>0</v>
      </c>
    </row>
    <row r="7" spans="1:14" x14ac:dyDescent="0.2">
      <c r="C7" s="125"/>
      <c r="D7" s="119"/>
      <c r="E7" s="27" t="s">
        <v>450</v>
      </c>
      <c r="F7" s="71" cm="1">
        <f t="array" ref="F7:L7">'Scope 1'!C201:I201</f>
        <v>0</v>
      </c>
      <c r="G7" s="15">
        <v>0</v>
      </c>
      <c r="H7" s="15">
        <v>0</v>
      </c>
      <c r="I7" s="15">
        <v>0</v>
      </c>
      <c r="J7" s="15">
        <v>0</v>
      </c>
      <c r="K7" s="15">
        <v>0</v>
      </c>
      <c r="L7" s="15">
        <v>0</v>
      </c>
    </row>
    <row r="8" spans="1:14" ht="17" thickBot="1" x14ac:dyDescent="0.25">
      <c r="C8" s="125"/>
      <c r="D8" s="119"/>
      <c r="E8" s="27" t="s">
        <v>452</v>
      </c>
      <c r="F8" s="72" cm="1">
        <f t="array" ref="F8:I8">'Scope 1'!C223:F223</f>
        <v>0</v>
      </c>
      <c r="G8" s="15">
        <v>0</v>
      </c>
      <c r="H8" s="15">
        <v>0</v>
      </c>
      <c r="I8" s="15">
        <v>0</v>
      </c>
    </row>
    <row r="9" spans="1:14" x14ac:dyDescent="0.2">
      <c r="C9" s="125"/>
      <c r="D9" s="120" t="s">
        <v>289</v>
      </c>
      <c r="E9" s="73" t="s">
        <v>445</v>
      </c>
      <c r="F9" s="74" cm="1">
        <f t="array" ref="F9:L9">'Scope 2'!B9:H9</f>
        <v>0</v>
      </c>
      <c r="G9" s="15">
        <v>0</v>
      </c>
      <c r="H9" s="15">
        <v>0</v>
      </c>
      <c r="I9" s="15">
        <v>0</v>
      </c>
      <c r="J9" s="15">
        <v>0</v>
      </c>
      <c r="K9" s="15">
        <v>0</v>
      </c>
      <c r="L9" s="15">
        <v>0</v>
      </c>
    </row>
    <row r="10" spans="1:14" ht="17" thickBot="1" x14ac:dyDescent="0.25">
      <c r="C10" s="125"/>
      <c r="D10" s="121"/>
      <c r="E10" s="75" t="s">
        <v>448</v>
      </c>
      <c r="F10" s="76">
        <v>0</v>
      </c>
      <c r="N10" s="77" t="s">
        <v>342</v>
      </c>
    </row>
    <row r="11" spans="1:14" x14ac:dyDescent="0.2">
      <c r="C11" s="125"/>
      <c r="D11" s="122" t="s">
        <v>290</v>
      </c>
      <c r="E11" s="78" t="s">
        <v>446</v>
      </c>
      <c r="F11" s="79" cm="1">
        <f t="array" ref="F11:H11">'Scope 3'!B19:D19</f>
        <v>0</v>
      </c>
      <c r="G11" s="15">
        <v>0</v>
      </c>
      <c r="H11" s="15">
        <v>0</v>
      </c>
    </row>
    <row r="12" spans="1:14" x14ac:dyDescent="0.2">
      <c r="C12" s="125"/>
      <c r="D12" s="122"/>
      <c r="E12" s="8" t="s">
        <v>449</v>
      </c>
      <c r="F12" s="71" cm="1">
        <f t="array" ref="F12:L12">'Scope 3'!B39:H39</f>
        <v>0</v>
      </c>
      <c r="G12" s="15">
        <v>0</v>
      </c>
      <c r="H12" s="15">
        <v>0</v>
      </c>
      <c r="I12" s="15">
        <v>0</v>
      </c>
      <c r="J12" s="15">
        <v>0</v>
      </c>
      <c r="K12" s="15">
        <v>0</v>
      </c>
      <c r="L12" s="15">
        <v>0</v>
      </c>
    </row>
    <row r="13" spans="1:14" x14ac:dyDescent="0.2">
      <c r="C13" s="125"/>
      <c r="D13" s="122"/>
      <c r="E13" s="8" t="s">
        <v>451</v>
      </c>
      <c r="F13" s="71" cm="1">
        <f t="array" ref="F13:J13">'Scope 3'!B59:F59</f>
        <v>0</v>
      </c>
      <c r="G13" s="15">
        <v>0</v>
      </c>
      <c r="H13" s="15">
        <v>0</v>
      </c>
      <c r="I13" s="15">
        <v>0</v>
      </c>
      <c r="J13" s="15">
        <v>0</v>
      </c>
    </row>
    <row r="14" spans="1:14" x14ac:dyDescent="0.2">
      <c r="C14" s="125"/>
      <c r="D14" s="122"/>
      <c r="E14" s="8" t="s">
        <v>453</v>
      </c>
      <c r="F14" s="71" cm="1">
        <f t="array" ref="F14:K14">'Scope 3'!B68:G68</f>
        <v>0</v>
      </c>
      <c r="G14" s="15">
        <v>0</v>
      </c>
      <c r="H14" s="15">
        <v>0</v>
      </c>
      <c r="I14" s="15">
        <v>0</v>
      </c>
      <c r="J14" s="15">
        <v>0</v>
      </c>
      <c r="K14" s="15">
        <v>0</v>
      </c>
    </row>
    <row r="15" spans="1:14" x14ac:dyDescent="0.2">
      <c r="C15" s="125"/>
      <c r="D15" s="122"/>
      <c r="E15" s="8" t="s">
        <v>454</v>
      </c>
      <c r="F15" s="71" cm="1">
        <f t="array" ref="F15:L15">'Scope 3'!B75:H75</f>
        <v>0</v>
      </c>
      <c r="G15" s="15">
        <v>0</v>
      </c>
      <c r="H15" s="15">
        <v>0</v>
      </c>
      <c r="I15" s="15">
        <v>0</v>
      </c>
      <c r="J15" s="15">
        <v>0</v>
      </c>
      <c r="K15" s="15">
        <v>0</v>
      </c>
      <c r="L15" s="15">
        <v>0</v>
      </c>
    </row>
    <row r="16" spans="1:14" ht="17" thickBot="1" x14ac:dyDescent="0.25">
      <c r="A16" s="80"/>
      <c r="C16" s="126"/>
      <c r="D16" s="123"/>
      <c r="E16" s="81" t="s">
        <v>455</v>
      </c>
      <c r="F16" s="82" cm="1">
        <f t="array" ref="F16:I16">'Scope 3'!B80:E80</f>
        <v>0</v>
      </c>
      <c r="G16" s="15">
        <v>0</v>
      </c>
      <c r="H16" s="15">
        <v>0</v>
      </c>
      <c r="I16" s="15">
        <v>0</v>
      </c>
    </row>
    <row r="17" spans="1:6" x14ac:dyDescent="0.2">
      <c r="A17" s="80"/>
      <c r="C17" s="80"/>
      <c r="D17" s="15"/>
      <c r="E17" s="83"/>
      <c r="F17" s="28"/>
    </row>
    <row r="18" spans="1:6" ht="17" thickBot="1" x14ac:dyDescent="0.25">
      <c r="A18" s="80"/>
    </row>
    <row r="19" spans="1:6" ht="17" thickBot="1" x14ac:dyDescent="0.25">
      <c r="A19" s="80"/>
      <c r="D19" s="104" t="s">
        <v>442</v>
      </c>
      <c r="E19" s="84">
        <f>SUBTOTAL(109,F5:F16)</f>
        <v>0</v>
      </c>
    </row>
    <row r="20" spans="1:6" x14ac:dyDescent="0.2">
      <c r="A20" s="80"/>
    </row>
    <row r="21" spans="1:6" x14ac:dyDescent="0.2">
      <c r="A21" s="80"/>
    </row>
    <row r="22" spans="1:6" x14ac:dyDescent="0.2">
      <c r="A22" s="80"/>
    </row>
    <row r="23" spans="1:6" x14ac:dyDescent="0.2">
      <c r="A23" s="80"/>
    </row>
    <row r="24" spans="1:6" x14ac:dyDescent="0.2">
      <c r="A24" s="80"/>
    </row>
    <row r="25" spans="1:6" x14ac:dyDescent="0.2">
      <c r="A25" s="80"/>
    </row>
    <row r="26" spans="1:6" x14ac:dyDescent="0.2">
      <c r="A26" s="80"/>
    </row>
    <row r="27" spans="1:6" x14ac:dyDescent="0.2">
      <c r="A27" s="80"/>
    </row>
  </sheetData>
  <mergeCells count="6">
    <mergeCell ref="C3:F3"/>
    <mergeCell ref="C4:D4"/>
    <mergeCell ref="D5:D8"/>
    <mergeCell ref="D9:D10"/>
    <mergeCell ref="D11:D16"/>
    <mergeCell ref="C5:C16"/>
  </mergeCells>
  <phoneticPr fontId="17"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BC9B-C8C0-A84E-A76F-F45251687150}">
  <sheetPr>
    <tabColor theme="1"/>
  </sheetPr>
  <dimension ref="A2:K223"/>
  <sheetViews>
    <sheetView showGridLines="0" topLeftCell="A182" zoomScale="60" zoomScaleNormal="60" workbookViewId="0">
      <selection activeCell="H208" sqref="H208"/>
    </sheetView>
  </sheetViews>
  <sheetFormatPr baseColWidth="10" defaultRowHeight="16" x14ac:dyDescent="0.2"/>
  <cols>
    <col min="1" max="1" width="9.1640625" style="15" customWidth="1"/>
    <col min="2" max="2" width="9.83203125" style="15" customWidth="1"/>
    <col min="3" max="3" width="32" style="15" customWidth="1"/>
    <col min="4" max="4" width="25.6640625" style="15" customWidth="1"/>
    <col min="5" max="5" width="29.1640625" style="15" customWidth="1"/>
    <col min="6" max="6" width="28.83203125" style="15" customWidth="1"/>
    <col min="7" max="8" width="21.5" style="15" customWidth="1"/>
    <col min="9" max="9" width="14.83203125" style="15" customWidth="1"/>
    <col min="10" max="10" width="19.83203125" style="15" bestFit="1" customWidth="1"/>
    <col min="11" max="11" width="18" style="15" customWidth="1"/>
    <col min="12" max="16384" width="10.83203125" style="15"/>
  </cols>
  <sheetData>
    <row r="2" spans="1:8" x14ac:dyDescent="0.2">
      <c r="A2" s="127" t="s">
        <v>246</v>
      </c>
      <c r="B2" s="127"/>
      <c r="C2" s="127"/>
      <c r="D2" s="27"/>
    </row>
    <row r="3" spans="1:8" x14ac:dyDescent="0.2">
      <c r="A3" s="127"/>
      <c r="B3" s="127"/>
      <c r="C3" s="127"/>
    </row>
    <row r="4" spans="1:8" x14ac:dyDescent="0.2">
      <c r="A4" s="17" t="s">
        <v>211</v>
      </c>
      <c r="B4" s="17"/>
      <c r="C4" s="34"/>
      <c r="D4" s="28"/>
      <c r="E4" s="28"/>
      <c r="F4" s="28"/>
      <c r="G4" s="28"/>
      <c r="H4" s="28"/>
    </row>
    <row r="5" spans="1:8" x14ac:dyDescent="0.2">
      <c r="A5" t="s">
        <v>112</v>
      </c>
      <c r="B5" s="17"/>
      <c r="C5" s="34"/>
      <c r="D5" s="34"/>
      <c r="E5" s="34"/>
      <c r="F5" s="34"/>
      <c r="G5" s="34"/>
      <c r="H5" s="34"/>
    </row>
    <row r="6" spans="1:8" x14ac:dyDescent="0.2">
      <c r="C6" s="35" t="s">
        <v>113</v>
      </c>
      <c r="D6" s="35" t="s">
        <v>114</v>
      </c>
      <c r="E6" s="35" t="s">
        <v>109</v>
      </c>
      <c r="F6" s="35" t="s">
        <v>124</v>
      </c>
      <c r="G6" s="35" t="s">
        <v>172</v>
      </c>
      <c r="H6" s="29"/>
    </row>
    <row r="7" spans="1:8" x14ac:dyDescent="0.2">
      <c r="A7" s="28"/>
      <c r="B7" s="28"/>
      <c r="C7" s="3" t="s">
        <v>115</v>
      </c>
      <c r="D7" s="3"/>
      <c r="E7" s="3" t="s">
        <v>123</v>
      </c>
      <c r="F7" s="3">
        <v>2.02135</v>
      </c>
      <c r="G7" s="3">
        <f>D7*F7</f>
        <v>0</v>
      </c>
      <c r="H7" s="28"/>
    </row>
    <row r="8" spans="1:8" ht="17" x14ac:dyDescent="0.2">
      <c r="C8" s="36" t="s">
        <v>116</v>
      </c>
      <c r="D8" s="3"/>
      <c r="E8" s="3" t="s">
        <v>122</v>
      </c>
      <c r="F8" s="3">
        <v>1.5570900000000001</v>
      </c>
      <c r="G8" s="3">
        <f>D8*F8</f>
        <v>0</v>
      </c>
      <c r="H8" s="28"/>
    </row>
    <row r="9" spans="1:8" x14ac:dyDescent="0.2">
      <c r="C9" s="3" t="s">
        <v>117</v>
      </c>
      <c r="D9" s="3"/>
      <c r="E9" s="3" t="s">
        <v>122</v>
      </c>
      <c r="F9" s="13">
        <v>2.2885300000000002</v>
      </c>
      <c r="G9" s="3">
        <f t="shared" ref="G9:G15" si="0">D9*F9</f>
        <v>0</v>
      </c>
      <c r="H9" s="28"/>
    </row>
    <row r="10" spans="1:8" x14ac:dyDescent="0.2">
      <c r="C10" s="3" t="s">
        <v>118</v>
      </c>
      <c r="D10" s="3"/>
      <c r="E10" s="3" t="s">
        <v>122</v>
      </c>
      <c r="F10" s="3">
        <v>2.7585700000000002</v>
      </c>
      <c r="G10" s="3">
        <f t="shared" si="0"/>
        <v>0</v>
      </c>
      <c r="H10" s="28"/>
    </row>
    <row r="11" spans="1:8" x14ac:dyDescent="0.2">
      <c r="C11" s="3" t="s">
        <v>119</v>
      </c>
      <c r="D11" s="3"/>
      <c r="E11" s="3" t="s">
        <v>122</v>
      </c>
      <c r="F11" s="3">
        <v>3.1752199999999999</v>
      </c>
      <c r="G11" s="3">
        <f t="shared" si="0"/>
        <v>0</v>
      </c>
      <c r="H11" s="28"/>
    </row>
    <row r="12" spans="1:8" x14ac:dyDescent="0.2">
      <c r="C12" s="13" t="s">
        <v>165</v>
      </c>
      <c r="D12" s="13"/>
      <c r="E12" s="13" t="s">
        <v>122</v>
      </c>
      <c r="F12" s="13">
        <v>2.67239</v>
      </c>
      <c r="G12" s="3">
        <f t="shared" si="0"/>
        <v>0</v>
      </c>
      <c r="H12" s="28"/>
    </row>
    <row r="13" spans="1:8" x14ac:dyDescent="0.2">
      <c r="C13" s="3" t="s">
        <v>120</v>
      </c>
      <c r="D13" s="3"/>
      <c r="E13" s="3" t="s">
        <v>125</v>
      </c>
      <c r="F13" s="3">
        <v>2883.26</v>
      </c>
      <c r="G13" s="3">
        <f t="shared" si="0"/>
        <v>0</v>
      </c>
      <c r="H13" s="28"/>
    </row>
    <row r="14" spans="1:8" x14ac:dyDescent="0.2">
      <c r="C14" s="3" t="s">
        <v>126</v>
      </c>
      <c r="D14" s="3"/>
      <c r="E14" s="3" t="s">
        <v>125</v>
      </c>
      <c r="F14" s="3">
        <v>61.817360000000001</v>
      </c>
      <c r="G14" s="3">
        <f t="shared" si="0"/>
        <v>0</v>
      </c>
      <c r="H14" s="28"/>
    </row>
    <row r="15" spans="1:8" x14ac:dyDescent="0.2">
      <c r="C15" s="3" t="s">
        <v>121</v>
      </c>
      <c r="D15" s="3"/>
      <c r="E15" s="3" t="s">
        <v>122</v>
      </c>
      <c r="F15" s="3">
        <v>0.16750999999999999</v>
      </c>
      <c r="G15" s="3">
        <f t="shared" si="0"/>
        <v>0</v>
      </c>
      <c r="H15" s="28"/>
    </row>
    <row r="16" spans="1:8" x14ac:dyDescent="0.2">
      <c r="C16" s="35" t="s">
        <v>44</v>
      </c>
      <c r="D16" s="131">
        <f>SUM(G7:G15)</f>
        <v>0</v>
      </c>
      <c r="E16" s="131"/>
      <c r="F16" s="131"/>
      <c r="G16" s="131"/>
      <c r="H16" s="28"/>
    </row>
    <row r="18" spans="1:10" x14ac:dyDescent="0.2">
      <c r="A18" s="17" t="s">
        <v>212</v>
      </c>
      <c r="B18" s="17"/>
      <c r="C18" s="17"/>
    </row>
    <row r="19" spans="1:10" x14ac:dyDescent="0.2">
      <c r="A19" t="s">
        <v>127</v>
      </c>
      <c r="B19"/>
      <c r="C19"/>
      <c r="D19"/>
      <c r="E19"/>
      <c r="F19"/>
    </row>
    <row r="20" spans="1:10" x14ac:dyDescent="0.2">
      <c r="C20" s="37" t="s">
        <v>166</v>
      </c>
      <c r="D20" s="37" t="s">
        <v>167</v>
      </c>
      <c r="E20" s="37" t="s">
        <v>168</v>
      </c>
      <c r="F20" s="37" t="s">
        <v>169</v>
      </c>
      <c r="G20" s="37" t="s">
        <v>170</v>
      </c>
      <c r="H20" s="37" t="s">
        <v>171</v>
      </c>
      <c r="I20" s="37" t="s">
        <v>26</v>
      </c>
      <c r="J20" s="37" t="s">
        <v>172</v>
      </c>
    </row>
    <row r="21" spans="1:10" x14ac:dyDescent="0.2">
      <c r="C21" s="1" t="s">
        <v>129</v>
      </c>
      <c r="D21" s="1" t="s">
        <v>130</v>
      </c>
      <c r="E21" s="1" t="s">
        <v>131</v>
      </c>
      <c r="F21" s="1" t="s">
        <v>132</v>
      </c>
      <c r="G21" s="1">
        <v>2.2409999999999999E-2</v>
      </c>
      <c r="H21" s="1">
        <v>6.0545910926543767E-2</v>
      </c>
      <c r="I21" s="1"/>
      <c r="J21" s="1">
        <f>G21*H21*I21</f>
        <v>0</v>
      </c>
    </row>
    <row r="22" spans="1:10" x14ac:dyDescent="0.2">
      <c r="C22" s="1" t="s">
        <v>129</v>
      </c>
      <c r="D22" s="1" t="s">
        <v>130</v>
      </c>
      <c r="E22" s="1" t="s">
        <v>131</v>
      </c>
      <c r="F22" s="1" t="s">
        <v>133</v>
      </c>
      <c r="G22" s="1">
        <v>0</v>
      </c>
      <c r="H22" s="1">
        <v>8.3084755098740984E-2</v>
      </c>
      <c r="I22" s="1"/>
      <c r="J22" s="1">
        <f>G22*H22*I22</f>
        <v>0</v>
      </c>
    </row>
    <row r="23" spans="1:10" x14ac:dyDescent="0.2">
      <c r="C23" s="1" t="s">
        <v>129</v>
      </c>
      <c r="D23" s="1" t="s">
        <v>130</v>
      </c>
      <c r="E23" s="1" t="s">
        <v>134</v>
      </c>
      <c r="F23" s="1" t="s">
        <v>132</v>
      </c>
      <c r="G23" s="1">
        <v>6.9440000000000002E-2</v>
      </c>
      <c r="H23" s="1">
        <v>3.9155795191945397E-2</v>
      </c>
      <c r="I23" s="1"/>
      <c r="J23" s="1">
        <f t="shared" ref="J23:J28" si="1">G23*H23*I23</f>
        <v>0</v>
      </c>
    </row>
    <row r="24" spans="1:10" x14ac:dyDescent="0.2">
      <c r="C24" s="1" t="s">
        <v>129</v>
      </c>
      <c r="D24" s="1" t="s">
        <v>130</v>
      </c>
      <c r="E24" s="1" t="s">
        <v>134</v>
      </c>
      <c r="F24" s="1" t="s">
        <v>133</v>
      </c>
      <c r="G24" s="1">
        <v>0</v>
      </c>
      <c r="H24" s="1">
        <v>9.5582128273307254E-2</v>
      </c>
      <c r="I24" s="1"/>
      <c r="J24" s="1">
        <f t="shared" si="1"/>
        <v>0</v>
      </c>
    </row>
    <row r="25" spans="1:10" x14ac:dyDescent="0.2">
      <c r="C25" s="1" t="s">
        <v>129</v>
      </c>
      <c r="D25" s="1" t="s">
        <v>130</v>
      </c>
      <c r="E25" s="1" t="s">
        <v>135</v>
      </c>
      <c r="F25" s="1" t="s">
        <v>132</v>
      </c>
      <c r="G25" s="1">
        <v>7.6740000000000003E-2</v>
      </c>
      <c r="H25" s="1">
        <v>5.1296666437601703E-2</v>
      </c>
      <c r="I25" s="1"/>
      <c r="J25" s="1">
        <f t="shared" si="1"/>
        <v>0</v>
      </c>
    </row>
    <row r="26" spans="1:10" x14ac:dyDescent="0.2">
      <c r="C26" s="1" t="s">
        <v>129</v>
      </c>
      <c r="D26" s="1" t="s">
        <v>130</v>
      </c>
      <c r="E26" s="1" t="s">
        <v>135</v>
      </c>
      <c r="F26" s="1" t="s">
        <v>133</v>
      </c>
      <c r="G26" s="1">
        <v>0</v>
      </c>
      <c r="H26" s="1">
        <v>0.11037695832307121</v>
      </c>
      <c r="I26" s="1"/>
      <c r="J26" s="1">
        <f t="shared" si="1"/>
        <v>0</v>
      </c>
    </row>
    <row r="27" spans="1:10" x14ac:dyDescent="0.2">
      <c r="C27" s="1" t="s">
        <v>129</v>
      </c>
      <c r="D27" s="1" t="s">
        <v>130</v>
      </c>
      <c r="E27" s="1" t="s">
        <v>136</v>
      </c>
      <c r="F27" s="1" t="s">
        <v>132</v>
      </c>
      <c r="G27" s="1">
        <v>7.0999999999999994E-2</v>
      </c>
      <c r="H27" s="1">
        <v>4.7196894255136998E-2</v>
      </c>
      <c r="I27" s="1"/>
      <c r="J27" s="1">
        <f t="shared" si="1"/>
        <v>0</v>
      </c>
    </row>
    <row r="28" spans="1:10" x14ac:dyDescent="0.2">
      <c r="C28" s="1" t="s">
        <v>129</v>
      </c>
      <c r="D28" s="1" t="s">
        <v>130</v>
      </c>
      <c r="E28" s="1" t="s">
        <v>136</v>
      </c>
      <c r="F28" s="1" t="s">
        <v>133</v>
      </c>
      <c r="G28" s="1">
        <v>0</v>
      </c>
      <c r="H28" s="1">
        <v>9.96422891303375E-2</v>
      </c>
      <c r="I28" s="1"/>
      <c r="J28" s="1">
        <f t="shared" si="1"/>
        <v>0</v>
      </c>
    </row>
    <row r="29" spans="1:10" x14ac:dyDescent="0.2">
      <c r="A29" s="27"/>
      <c r="B29" s="27"/>
      <c r="C29" s="1" t="s">
        <v>129</v>
      </c>
      <c r="D29" s="1" t="s">
        <v>130</v>
      </c>
      <c r="E29" s="1" t="s">
        <v>131</v>
      </c>
      <c r="F29" s="1" t="s">
        <v>137</v>
      </c>
      <c r="G29" s="1">
        <v>0.13758000000000001</v>
      </c>
      <c r="H29" s="1"/>
      <c r="I29" s="1"/>
      <c r="J29" s="1">
        <f>G29*I29</f>
        <v>0</v>
      </c>
    </row>
    <row r="30" spans="1:10" x14ac:dyDescent="0.2">
      <c r="A30" s="27"/>
      <c r="B30" s="27"/>
      <c r="C30" s="1" t="s">
        <v>129</v>
      </c>
      <c r="D30" s="1" t="s">
        <v>130</v>
      </c>
      <c r="E30" s="1" t="s">
        <v>131</v>
      </c>
      <c r="F30" s="1" t="s">
        <v>138</v>
      </c>
      <c r="G30" s="1">
        <v>0.14946000000000001</v>
      </c>
      <c r="H30" s="1"/>
      <c r="I30" s="1"/>
      <c r="J30" s="1">
        <f>G30*I30</f>
        <v>0</v>
      </c>
    </row>
    <row r="31" spans="1:10" x14ac:dyDescent="0.2">
      <c r="A31" s="27"/>
      <c r="B31" s="27"/>
      <c r="C31" s="1" t="s">
        <v>129</v>
      </c>
      <c r="D31" s="1" t="s">
        <v>130</v>
      </c>
      <c r="E31" s="1" t="s">
        <v>131</v>
      </c>
      <c r="F31" s="1" t="s">
        <v>139</v>
      </c>
      <c r="G31" s="1">
        <v>0.10494000000000001</v>
      </c>
      <c r="H31" s="1"/>
      <c r="I31" s="1"/>
      <c r="J31" s="1">
        <f t="shared" ref="J31:J54" si="2">G31*I31</f>
        <v>0</v>
      </c>
    </row>
    <row r="32" spans="1:10" x14ac:dyDescent="0.2">
      <c r="C32" s="1" t="s">
        <v>129</v>
      </c>
      <c r="D32" s="1" t="s">
        <v>130</v>
      </c>
      <c r="E32" s="1" t="s">
        <v>131</v>
      </c>
      <c r="F32" s="1" t="s">
        <v>140</v>
      </c>
      <c r="G32" s="1">
        <v>0.14549000000000001</v>
      </c>
      <c r="H32" s="1"/>
      <c r="I32" s="1"/>
      <c r="J32" s="1">
        <f t="shared" si="2"/>
        <v>0</v>
      </c>
    </row>
    <row r="33" spans="3:10" x14ac:dyDescent="0.2">
      <c r="C33" s="1" t="s">
        <v>129</v>
      </c>
      <c r="D33" s="1" t="s">
        <v>130</v>
      </c>
      <c r="E33" s="1" t="s">
        <v>134</v>
      </c>
      <c r="F33" s="1" t="s">
        <v>137</v>
      </c>
      <c r="G33" s="1">
        <v>0.16496</v>
      </c>
      <c r="H33" s="1"/>
      <c r="I33" s="1"/>
      <c r="J33" s="1">
        <f t="shared" si="2"/>
        <v>0</v>
      </c>
    </row>
    <row r="34" spans="3:10" x14ac:dyDescent="0.2">
      <c r="C34" s="1" t="s">
        <v>129</v>
      </c>
      <c r="D34" s="1" t="s">
        <v>130</v>
      </c>
      <c r="E34" s="1" t="s">
        <v>134</v>
      </c>
      <c r="F34" s="1" t="s">
        <v>138</v>
      </c>
      <c r="G34" s="1">
        <v>0.18784999999999999</v>
      </c>
      <c r="H34" s="1"/>
      <c r="I34" s="1"/>
      <c r="J34" s="1">
        <f t="shared" si="2"/>
        <v>0</v>
      </c>
    </row>
    <row r="35" spans="3:10" x14ac:dyDescent="0.2">
      <c r="C35" s="1" t="s">
        <v>129</v>
      </c>
      <c r="D35" s="1" t="s">
        <v>130</v>
      </c>
      <c r="E35" s="1" t="s">
        <v>134</v>
      </c>
      <c r="F35" s="1" t="s">
        <v>139</v>
      </c>
      <c r="G35" s="1">
        <v>0.10957</v>
      </c>
      <c r="H35" s="1"/>
      <c r="I35" s="1"/>
      <c r="J35" s="1">
        <f t="shared" si="2"/>
        <v>0</v>
      </c>
    </row>
    <row r="36" spans="3:10" x14ac:dyDescent="0.2">
      <c r="C36" s="1" t="s">
        <v>129</v>
      </c>
      <c r="D36" s="1" t="s">
        <v>130</v>
      </c>
      <c r="E36" s="1" t="s">
        <v>134</v>
      </c>
      <c r="F36" s="1" t="s">
        <v>141</v>
      </c>
      <c r="G36" s="1">
        <v>0.15948999999999999</v>
      </c>
      <c r="H36" s="1"/>
      <c r="I36" s="1"/>
      <c r="J36" s="1">
        <f t="shared" si="2"/>
        <v>0</v>
      </c>
    </row>
    <row r="37" spans="3:10" x14ac:dyDescent="0.2">
      <c r="C37" s="1" t="s">
        <v>129</v>
      </c>
      <c r="D37" s="1" t="s">
        <v>130</v>
      </c>
      <c r="E37" s="1" t="s">
        <v>134</v>
      </c>
      <c r="F37" s="1" t="s">
        <v>142</v>
      </c>
      <c r="G37" s="1">
        <v>0.17927000000000001</v>
      </c>
      <c r="H37" s="1"/>
      <c r="I37" s="1"/>
      <c r="J37" s="1">
        <f t="shared" si="2"/>
        <v>0</v>
      </c>
    </row>
    <row r="38" spans="3:10" x14ac:dyDescent="0.2">
      <c r="C38" s="1" t="s">
        <v>129</v>
      </c>
      <c r="D38" s="1" t="s">
        <v>130</v>
      </c>
      <c r="E38" s="1" t="s">
        <v>134</v>
      </c>
      <c r="F38" s="1" t="s">
        <v>140</v>
      </c>
      <c r="G38" s="1">
        <v>0.17562</v>
      </c>
      <c r="H38" s="1"/>
      <c r="I38" s="1"/>
      <c r="J38" s="1">
        <f t="shared" si="2"/>
        <v>0</v>
      </c>
    </row>
    <row r="39" spans="3:10" x14ac:dyDescent="0.2">
      <c r="C39" s="1" t="s">
        <v>129</v>
      </c>
      <c r="D39" s="1" t="s">
        <v>130</v>
      </c>
      <c r="E39" s="1" t="s">
        <v>135</v>
      </c>
      <c r="F39" s="1" t="s">
        <v>137</v>
      </c>
      <c r="G39" s="1">
        <v>0.20721000000000001</v>
      </c>
      <c r="H39" s="1"/>
      <c r="I39" s="1"/>
      <c r="J39" s="1">
        <f t="shared" si="2"/>
        <v>0</v>
      </c>
    </row>
    <row r="40" spans="3:10" x14ac:dyDescent="0.2">
      <c r="C40" s="1" t="s">
        <v>129</v>
      </c>
      <c r="D40" s="1" t="s">
        <v>130</v>
      </c>
      <c r="E40" s="1" t="s">
        <v>135</v>
      </c>
      <c r="F40" s="1" t="s">
        <v>138</v>
      </c>
      <c r="G40" s="1">
        <v>0.27909</v>
      </c>
      <c r="H40" s="1"/>
      <c r="I40" s="1"/>
      <c r="J40" s="1">
        <f t="shared" si="2"/>
        <v>0</v>
      </c>
    </row>
    <row r="41" spans="3:10" x14ac:dyDescent="0.2">
      <c r="C41" s="1" t="s">
        <v>129</v>
      </c>
      <c r="D41" s="1" t="s">
        <v>130</v>
      </c>
      <c r="E41" s="1" t="s">
        <v>135</v>
      </c>
      <c r="F41" s="1" t="s">
        <v>139</v>
      </c>
      <c r="G41" s="1">
        <v>0.15151000000000001</v>
      </c>
      <c r="H41" s="1"/>
      <c r="I41" s="1"/>
      <c r="J41" s="1">
        <f t="shared" si="2"/>
        <v>0</v>
      </c>
    </row>
    <row r="42" spans="3:10" x14ac:dyDescent="0.2">
      <c r="C42" s="1" t="s">
        <v>129</v>
      </c>
      <c r="D42" s="1" t="s">
        <v>130</v>
      </c>
      <c r="E42" s="1" t="s">
        <v>135</v>
      </c>
      <c r="F42" s="1" t="s">
        <v>141</v>
      </c>
      <c r="G42" s="1">
        <v>0.23626</v>
      </c>
      <c r="H42" s="1"/>
      <c r="I42" s="1"/>
      <c r="J42" s="1">
        <f t="shared" si="2"/>
        <v>0</v>
      </c>
    </row>
    <row r="43" spans="3:10" x14ac:dyDescent="0.2">
      <c r="C43" s="1" t="s">
        <v>129</v>
      </c>
      <c r="D43" s="1" t="s">
        <v>130</v>
      </c>
      <c r="E43" s="1" t="s">
        <v>135</v>
      </c>
      <c r="F43" s="1" t="s">
        <v>142</v>
      </c>
      <c r="G43" s="1">
        <v>0.26643</v>
      </c>
      <c r="H43" s="1"/>
      <c r="I43" s="1"/>
      <c r="J43" s="1">
        <f t="shared" si="2"/>
        <v>0</v>
      </c>
    </row>
    <row r="44" spans="3:10" x14ac:dyDescent="0.2">
      <c r="C44" s="1" t="s">
        <v>129</v>
      </c>
      <c r="D44" s="1" t="s">
        <v>130</v>
      </c>
      <c r="E44" s="1" t="s">
        <v>135</v>
      </c>
      <c r="F44" s="1" t="s">
        <v>140</v>
      </c>
      <c r="G44" s="1">
        <v>0.22597</v>
      </c>
      <c r="H44" s="1"/>
      <c r="I44" s="1"/>
      <c r="J44" s="1">
        <f t="shared" si="2"/>
        <v>0</v>
      </c>
    </row>
    <row r="45" spans="3:10" x14ac:dyDescent="0.2">
      <c r="C45" s="1" t="s">
        <v>129</v>
      </c>
      <c r="D45" s="1" t="s">
        <v>130</v>
      </c>
      <c r="E45" s="1" t="s">
        <v>136</v>
      </c>
      <c r="F45" s="1" t="s">
        <v>137</v>
      </c>
      <c r="G45" s="1">
        <v>0.16843</v>
      </c>
      <c r="H45" s="1"/>
      <c r="I45" s="1"/>
      <c r="J45" s="1">
        <f t="shared" si="2"/>
        <v>0</v>
      </c>
    </row>
    <row r="46" spans="3:10" x14ac:dyDescent="0.2">
      <c r="C46" s="1" t="s">
        <v>129</v>
      </c>
      <c r="D46" s="1" t="s">
        <v>130</v>
      </c>
      <c r="E46" s="1" t="s">
        <v>136</v>
      </c>
      <c r="F46" s="1" t="s">
        <v>138</v>
      </c>
      <c r="G46" s="1">
        <v>0.17430999999999999</v>
      </c>
      <c r="H46" s="1"/>
      <c r="I46" s="1"/>
      <c r="J46" s="1">
        <f t="shared" si="2"/>
        <v>0</v>
      </c>
    </row>
    <row r="47" spans="3:10" x14ac:dyDescent="0.2">
      <c r="C47" s="1" t="s">
        <v>129</v>
      </c>
      <c r="D47" s="1" t="s">
        <v>130</v>
      </c>
      <c r="E47" s="1" t="s">
        <v>136</v>
      </c>
      <c r="F47" s="1" t="s">
        <v>139</v>
      </c>
      <c r="G47" s="1">
        <v>0.11952</v>
      </c>
      <c r="H47" s="1"/>
      <c r="I47" s="1"/>
      <c r="J47" s="1">
        <f t="shared" si="2"/>
        <v>0</v>
      </c>
    </row>
    <row r="48" spans="3:10" x14ac:dyDescent="0.2">
      <c r="C48" s="1" t="s">
        <v>129</v>
      </c>
      <c r="D48" s="1" t="s">
        <v>130</v>
      </c>
      <c r="E48" s="1" t="s">
        <v>136</v>
      </c>
      <c r="F48" s="1" t="s">
        <v>141</v>
      </c>
      <c r="G48" s="1">
        <v>0.17624000000000001</v>
      </c>
      <c r="H48" s="1"/>
      <c r="I48" s="1"/>
      <c r="J48" s="1">
        <f t="shared" si="2"/>
        <v>0</v>
      </c>
    </row>
    <row r="49" spans="3:10" x14ac:dyDescent="0.2">
      <c r="C49" s="1" t="s">
        <v>129</v>
      </c>
      <c r="D49" s="1" t="s">
        <v>130</v>
      </c>
      <c r="E49" s="1" t="s">
        <v>136</v>
      </c>
      <c r="F49" s="1" t="s">
        <v>142</v>
      </c>
      <c r="G49" s="1">
        <v>0.19828000000000001</v>
      </c>
      <c r="H49" s="1"/>
      <c r="I49" s="1"/>
      <c r="J49" s="1">
        <f t="shared" si="2"/>
        <v>0</v>
      </c>
    </row>
    <row r="50" spans="3:10" x14ac:dyDescent="0.2">
      <c r="C50" s="1" t="s">
        <v>129</v>
      </c>
      <c r="D50" s="1" t="s">
        <v>130</v>
      </c>
      <c r="E50" s="1" t="s">
        <v>136</v>
      </c>
      <c r="F50" s="1" t="s">
        <v>140</v>
      </c>
      <c r="G50" s="1">
        <v>0.17147999999999999</v>
      </c>
      <c r="H50" s="1"/>
      <c r="I50" s="1"/>
      <c r="J50" s="1">
        <f t="shared" si="2"/>
        <v>0</v>
      </c>
    </row>
    <row r="51" spans="3:10" x14ac:dyDescent="0.2">
      <c r="C51" s="1" t="s">
        <v>129</v>
      </c>
      <c r="D51" s="1" t="s">
        <v>143</v>
      </c>
      <c r="E51" s="1" t="s">
        <v>144</v>
      </c>
      <c r="F51" s="1"/>
      <c r="G51" s="1">
        <v>8.3060000000000009E-2</v>
      </c>
      <c r="H51" s="1"/>
      <c r="I51" s="1"/>
      <c r="J51" s="1">
        <f t="shared" si="2"/>
        <v>0</v>
      </c>
    </row>
    <row r="52" spans="3:10" x14ac:dyDescent="0.2">
      <c r="C52" s="1" t="s">
        <v>129</v>
      </c>
      <c r="D52" s="1" t="s">
        <v>143</v>
      </c>
      <c r="E52" s="1" t="s">
        <v>145</v>
      </c>
      <c r="F52" s="1"/>
      <c r="G52" s="1">
        <v>0.1009</v>
      </c>
      <c r="H52" s="1"/>
      <c r="I52" s="1"/>
      <c r="J52" s="1">
        <f t="shared" si="2"/>
        <v>0</v>
      </c>
    </row>
    <row r="53" spans="3:10" x14ac:dyDescent="0.2">
      <c r="C53" s="1" t="s">
        <v>129</v>
      </c>
      <c r="D53" s="1" t="s">
        <v>143</v>
      </c>
      <c r="E53" s="1" t="s">
        <v>146</v>
      </c>
      <c r="F53" s="1"/>
      <c r="G53" s="1">
        <v>0.13245000000000001</v>
      </c>
      <c r="H53" s="1"/>
      <c r="I53" s="1"/>
      <c r="J53" s="1">
        <f t="shared" si="2"/>
        <v>0</v>
      </c>
    </row>
    <row r="54" spans="3:10" x14ac:dyDescent="0.2">
      <c r="C54" s="1" t="s">
        <v>129</v>
      </c>
      <c r="D54" s="1" t="s">
        <v>143</v>
      </c>
      <c r="E54" s="1" t="s">
        <v>147</v>
      </c>
      <c r="F54" s="1"/>
      <c r="G54" s="1">
        <v>0.11355</v>
      </c>
      <c r="H54" s="1"/>
      <c r="I54" s="1"/>
      <c r="J54" s="1">
        <f t="shared" si="2"/>
        <v>0</v>
      </c>
    </row>
    <row r="55" spans="3:10" x14ac:dyDescent="0.2">
      <c r="C55" s="1" t="s">
        <v>148</v>
      </c>
      <c r="D55" s="1" t="s">
        <v>149</v>
      </c>
      <c r="E55" s="1" t="s">
        <v>150</v>
      </c>
      <c r="F55" s="1" t="s">
        <v>133</v>
      </c>
      <c r="G55" s="1">
        <v>0</v>
      </c>
      <c r="H55" s="1">
        <v>7.1973778314380149E-2</v>
      </c>
      <c r="I55" s="1"/>
      <c r="J55" s="1">
        <f>G55*H55*I55</f>
        <v>0</v>
      </c>
    </row>
    <row r="56" spans="3:10" x14ac:dyDescent="0.2">
      <c r="C56" s="1" t="s">
        <v>148</v>
      </c>
      <c r="D56" s="1" t="s">
        <v>149</v>
      </c>
      <c r="E56" s="1" t="s">
        <v>151</v>
      </c>
      <c r="F56" s="1" t="s">
        <v>133</v>
      </c>
      <c r="G56" s="1">
        <v>0</v>
      </c>
      <c r="H56" s="1">
        <v>9.9345204189579192E-2</v>
      </c>
      <c r="I56" s="1"/>
      <c r="J56" s="1">
        <f t="shared" ref="J56:J58" si="3">G56*H56*I56</f>
        <v>0</v>
      </c>
    </row>
    <row r="57" spans="3:10" x14ac:dyDescent="0.2">
      <c r="C57" s="1" t="s">
        <v>148</v>
      </c>
      <c r="D57" s="1" t="s">
        <v>149</v>
      </c>
      <c r="E57" s="1" t="s">
        <v>152</v>
      </c>
      <c r="F57" s="1" t="s">
        <v>133</v>
      </c>
      <c r="G57" s="1">
        <v>0</v>
      </c>
      <c r="H57" s="1">
        <v>0.1393724485410823</v>
      </c>
      <c r="I57" s="1"/>
      <c r="J57" s="1">
        <f t="shared" si="3"/>
        <v>0</v>
      </c>
    </row>
    <row r="58" spans="3:10" x14ac:dyDescent="0.2">
      <c r="C58" s="1" t="s">
        <v>148</v>
      </c>
      <c r="D58" s="1" t="s">
        <v>149</v>
      </c>
      <c r="E58" s="1" t="s">
        <v>153</v>
      </c>
      <c r="F58" s="1" t="s">
        <v>133</v>
      </c>
      <c r="G58" s="1">
        <v>0</v>
      </c>
      <c r="H58" s="1">
        <v>9.9424426840448082E-2</v>
      </c>
      <c r="I58" s="1"/>
      <c r="J58" s="1">
        <f t="shared" si="3"/>
        <v>0</v>
      </c>
    </row>
    <row r="59" spans="3:10" x14ac:dyDescent="0.2">
      <c r="C59" s="1" t="s">
        <v>148</v>
      </c>
      <c r="D59" s="1" t="s">
        <v>149</v>
      </c>
      <c r="E59" s="1" t="s">
        <v>150</v>
      </c>
      <c r="F59" s="1" t="s">
        <v>137</v>
      </c>
      <c r="G59" s="1">
        <v>0.1467</v>
      </c>
      <c r="H59" s="1"/>
      <c r="I59" s="1"/>
      <c r="J59" s="1">
        <f>G59*I59</f>
        <v>0</v>
      </c>
    </row>
    <row r="60" spans="3:10" x14ac:dyDescent="0.2">
      <c r="C60" s="1" t="s">
        <v>148</v>
      </c>
      <c r="D60" s="1" t="s">
        <v>149</v>
      </c>
      <c r="E60" s="1" t="s">
        <v>150</v>
      </c>
      <c r="F60" s="1" t="s">
        <v>138</v>
      </c>
      <c r="G60" s="1">
        <v>0.19986999999999999</v>
      </c>
      <c r="H60" s="1"/>
      <c r="I60" s="1"/>
      <c r="J60" s="1">
        <f>G60*I60</f>
        <v>0</v>
      </c>
    </row>
    <row r="61" spans="3:10" x14ac:dyDescent="0.2">
      <c r="C61" s="1" t="s">
        <v>148</v>
      </c>
      <c r="D61" s="1" t="s">
        <v>149</v>
      </c>
      <c r="E61" s="1" t="s">
        <v>150</v>
      </c>
      <c r="F61" s="1" t="s">
        <v>141</v>
      </c>
      <c r="G61" s="1">
        <v>0</v>
      </c>
      <c r="H61" s="1"/>
      <c r="I61" s="1"/>
      <c r="J61" s="1">
        <f t="shared" ref="J61:J94" si="4">G61*I61</f>
        <v>0</v>
      </c>
    </row>
    <row r="62" spans="3:10" x14ac:dyDescent="0.2">
      <c r="C62" s="1" t="s">
        <v>148</v>
      </c>
      <c r="D62" s="1" t="s">
        <v>149</v>
      </c>
      <c r="E62" s="1" t="s">
        <v>150</v>
      </c>
      <c r="F62" s="1" t="s">
        <v>142</v>
      </c>
      <c r="G62" s="1">
        <v>0</v>
      </c>
      <c r="H62" s="1"/>
      <c r="I62" s="1"/>
      <c r="J62" s="1">
        <f t="shared" si="4"/>
        <v>0</v>
      </c>
    </row>
    <row r="63" spans="3:10" x14ac:dyDescent="0.2">
      <c r="C63" s="1" t="s">
        <v>148</v>
      </c>
      <c r="D63" s="1" t="s">
        <v>149</v>
      </c>
      <c r="E63" s="1" t="s">
        <v>150</v>
      </c>
      <c r="F63" s="1" t="s">
        <v>140</v>
      </c>
      <c r="G63" s="1">
        <v>0</v>
      </c>
      <c r="H63" s="1"/>
      <c r="I63" s="1"/>
      <c r="J63" s="1">
        <f t="shared" si="4"/>
        <v>0</v>
      </c>
    </row>
    <row r="64" spans="3:10" x14ac:dyDescent="0.2">
      <c r="C64" s="1" t="s">
        <v>148</v>
      </c>
      <c r="D64" s="1" t="s">
        <v>149</v>
      </c>
      <c r="E64" s="1" t="s">
        <v>151</v>
      </c>
      <c r="F64" s="1" t="s">
        <v>137</v>
      </c>
      <c r="G64" s="1">
        <v>0.18315000000000001</v>
      </c>
      <c r="H64" s="1"/>
      <c r="I64" s="1"/>
      <c r="J64" s="1">
        <f t="shared" si="4"/>
        <v>0</v>
      </c>
    </row>
    <row r="65" spans="3:10" x14ac:dyDescent="0.2">
      <c r="C65" s="1" t="s">
        <v>148</v>
      </c>
      <c r="D65" s="1" t="s">
        <v>149</v>
      </c>
      <c r="E65" s="1" t="s">
        <v>151</v>
      </c>
      <c r="F65" s="1" t="s">
        <v>138</v>
      </c>
      <c r="G65" s="1">
        <v>0.19821</v>
      </c>
      <c r="H65" s="1"/>
      <c r="I65" s="1"/>
      <c r="J65" s="1">
        <f t="shared" si="4"/>
        <v>0</v>
      </c>
    </row>
    <row r="66" spans="3:10" x14ac:dyDescent="0.2">
      <c r="C66" s="1" t="s">
        <v>148</v>
      </c>
      <c r="D66" s="1" t="s">
        <v>149</v>
      </c>
      <c r="E66" s="1" t="s">
        <v>151</v>
      </c>
      <c r="F66" s="1" t="s">
        <v>141</v>
      </c>
      <c r="G66" s="1">
        <v>0</v>
      </c>
      <c r="H66" s="1"/>
      <c r="I66" s="1"/>
      <c r="J66" s="1">
        <f t="shared" si="4"/>
        <v>0</v>
      </c>
    </row>
    <row r="67" spans="3:10" x14ac:dyDescent="0.2">
      <c r="C67" s="1" t="s">
        <v>148</v>
      </c>
      <c r="D67" s="1" t="s">
        <v>149</v>
      </c>
      <c r="E67" s="1" t="s">
        <v>151</v>
      </c>
      <c r="F67" s="1" t="s">
        <v>142</v>
      </c>
      <c r="G67" s="1">
        <v>0</v>
      </c>
      <c r="H67" s="1"/>
      <c r="I67" s="1"/>
      <c r="J67" s="1">
        <f t="shared" si="4"/>
        <v>0</v>
      </c>
    </row>
    <row r="68" spans="3:10" x14ac:dyDescent="0.2">
      <c r="C68" s="1" t="s">
        <v>148</v>
      </c>
      <c r="D68" s="1" t="s">
        <v>149</v>
      </c>
      <c r="E68" s="1" t="s">
        <v>151</v>
      </c>
      <c r="F68" s="1" t="s">
        <v>140</v>
      </c>
      <c r="G68" s="1">
        <v>0</v>
      </c>
      <c r="H68" s="1"/>
      <c r="I68" s="1"/>
      <c r="J68" s="1">
        <f t="shared" si="4"/>
        <v>0</v>
      </c>
    </row>
    <row r="69" spans="3:10" x14ac:dyDescent="0.2">
      <c r="C69" s="1" t="s">
        <v>148</v>
      </c>
      <c r="D69" s="1" t="s">
        <v>149</v>
      </c>
      <c r="E69" s="1" t="s">
        <v>152</v>
      </c>
      <c r="F69" s="1" t="s">
        <v>137</v>
      </c>
      <c r="G69" s="1">
        <v>0.26529000000000003</v>
      </c>
      <c r="H69" s="1"/>
      <c r="I69" s="1"/>
      <c r="J69" s="1">
        <f t="shared" si="4"/>
        <v>0</v>
      </c>
    </row>
    <row r="70" spans="3:10" x14ac:dyDescent="0.2">
      <c r="C70" s="1" t="s">
        <v>148</v>
      </c>
      <c r="D70" s="1" t="s">
        <v>149</v>
      </c>
      <c r="E70" s="1" t="s">
        <v>152</v>
      </c>
      <c r="F70" s="1" t="s">
        <v>138</v>
      </c>
      <c r="G70" s="1">
        <v>0.31306</v>
      </c>
      <c r="H70" s="1"/>
      <c r="I70" s="1"/>
      <c r="J70" s="1">
        <f t="shared" si="4"/>
        <v>0</v>
      </c>
    </row>
    <row r="71" spans="3:10" x14ac:dyDescent="0.2">
      <c r="C71" s="1" t="s">
        <v>148</v>
      </c>
      <c r="D71" s="1" t="s">
        <v>149</v>
      </c>
      <c r="E71" s="1" t="s">
        <v>152</v>
      </c>
      <c r="F71" s="1" t="s">
        <v>141</v>
      </c>
      <c r="G71" s="1">
        <v>0</v>
      </c>
      <c r="H71" s="1"/>
      <c r="I71" s="1"/>
      <c r="J71" s="1">
        <f t="shared" si="4"/>
        <v>0</v>
      </c>
    </row>
    <row r="72" spans="3:10" x14ac:dyDescent="0.2">
      <c r="C72" s="1" t="s">
        <v>148</v>
      </c>
      <c r="D72" s="1" t="s">
        <v>149</v>
      </c>
      <c r="E72" s="1" t="s">
        <v>152</v>
      </c>
      <c r="F72" s="1" t="s">
        <v>142</v>
      </c>
      <c r="G72" s="1">
        <v>0</v>
      </c>
      <c r="H72" s="1"/>
      <c r="I72" s="1"/>
      <c r="J72" s="1">
        <f t="shared" si="4"/>
        <v>0</v>
      </c>
    </row>
    <row r="73" spans="3:10" x14ac:dyDescent="0.2">
      <c r="C73" s="1" t="s">
        <v>148</v>
      </c>
      <c r="D73" s="1" t="s">
        <v>149</v>
      </c>
      <c r="E73" s="1" t="s">
        <v>152</v>
      </c>
      <c r="F73" s="1" t="s">
        <v>140</v>
      </c>
      <c r="G73" s="1">
        <v>0</v>
      </c>
      <c r="H73" s="1"/>
      <c r="I73" s="1"/>
      <c r="J73" s="1">
        <f t="shared" si="4"/>
        <v>0</v>
      </c>
    </row>
    <row r="74" spans="3:10" x14ac:dyDescent="0.2">
      <c r="C74" s="1" t="s">
        <v>148</v>
      </c>
      <c r="D74" s="1" t="s">
        <v>149</v>
      </c>
      <c r="E74" s="1" t="s">
        <v>153</v>
      </c>
      <c r="F74" s="1" t="s">
        <v>137</v>
      </c>
      <c r="G74" s="1">
        <v>0.24116000000000001</v>
      </c>
      <c r="H74" s="1"/>
      <c r="I74" s="1"/>
      <c r="J74" s="1">
        <f t="shared" si="4"/>
        <v>0</v>
      </c>
    </row>
    <row r="75" spans="3:10" x14ac:dyDescent="0.2">
      <c r="C75" s="1" t="s">
        <v>148</v>
      </c>
      <c r="D75" s="1" t="s">
        <v>149</v>
      </c>
      <c r="E75" s="1" t="s">
        <v>153</v>
      </c>
      <c r="F75" s="1" t="s">
        <v>138</v>
      </c>
      <c r="G75" s="1">
        <v>0.21046999999999999</v>
      </c>
      <c r="H75" s="1"/>
      <c r="I75" s="1"/>
      <c r="J75" s="1">
        <f t="shared" si="4"/>
        <v>0</v>
      </c>
    </row>
    <row r="76" spans="3:10" x14ac:dyDescent="0.2">
      <c r="C76" s="1" t="s">
        <v>148</v>
      </c>
      <c r="D76" s="1" t="s">
        <v>149</v>
      </c>
      <c r="E76" s="1" t="s">
        <v>153</v>
      </c>
      <c r="F76" s="1" t="s">
        <v>141</v>
      </c>
      <c r="G76" s="1">
        <v>0.24548</v>
      </c>
      <c r="H76" s="1"/>
      <c r="I76" s="1"/>
      <c r="J76" s="1">
        <f t="shared" si="4"/>
        <v>0</v>
      </c>
    </row>
    <row r="77" spans="3:10" x14ac:dyDescent="0.2">
      <c r="C77" s="1" t="s">
        <v>148</v>
      </c>
      <c r="D77" s="1" t="s">
        <v>149</v>
      </c>
      <c r="E77" s="1" t="s">
        <v>153</v>
      </c>
      <c r="F77" s="1" t="s">
        <v>142</v>
      </c>
      <c r="G77" s="1">
        <v>0.27</v>
      </c>
      <c r="H77" s="1"/>
      <c r="I77" s="1"/>
      <c r="J77" s="1">
        <f t="shared" si="4"/>
        <v>0</v>
      </c>
    </row>
    <row r="78" spans="3:10" x14ac:dyDescent="0.2">
      <c r="C78" s="1" t="s">
        <v>148</v>
      </c>
      <c r="D78" s="1" t="s">
        <v>149</v>
      </c>
      <c r="E78" s="1" t="s">
        <v>153</v>
      </c>
      <c r="F78" s="1" t="s">
        <v>140</v>
      </c>
      <c r="G78" s="1">
        <v>0.24016999999999999</v>
      </c>
      <c r="H78" s="1"/>
      <c r="I78" s="1"/>
      <c r="J78" s="1">
        <f t="shared" si="4"/>
        <v>0</v>
      </c>
    </row>
    <row r="79" spans="3:10" x14ac:dyDescent="0.2">
      <c r="C79" s="1" t="s">
        <v>148</v>
      </c>
      <c r="D79" s="1" t="s">
        <v>154</v>
      </c>
      <c r="E79" s="1" t="s">
        <v>155</v>
      </c>
      <c r="F79" s="1" t="s">
        <v>156</v>
      </c>
      <c r="G79" s="1">
        <v>0.48058000000000001</v>
      </c>
      <c r="H79" s="1"/>
      <c r="I79" s="1"/>
      <c r="J79" s="1">
        <f t="shared" si="4"/>
        <v>0</v>
      </c>
    </row>
    <row r="80" spans="3:10" x14ac:dyDescent="0.2">
      <c r="C80" s="1" t="s">
        <v>148</v>
      </c>
      <c r="D80" s="1" t="s">
        <v>154</v>
      </c>
      <c r="E80" s="1" t="s">
        <v>157</v>
      </c>
      <c r="F80" s="1" t="s">
        <v>156</v>
      </c>
      <c r="G80" s="1">
        <v>0.58692</v>
      </c>
      <c r="H80" s="1"/>
      <c r="I80" s="1"/>
      <c r="J80" s="1">
        <f t="shared" si="4"/>
        <v>0</v>
      </c>
    </row>
    <row r="81" spans="3:10" x14ac:dyDescent="0.2">
      <c r="C81" s="1" t="s">
        <v>148</v>
      </c>
      <c r="D81" s="1" t="s">
        <v>154</v>
      </c>
      <c r="E81" s="1" t="s">
        <v>158</v>
      </c>
      <c r="F81" s="1" t="s">
        <v>156</v>
      </c>
      <c r="G81" s="1">
        <v>0.95752000000000004</v>
      </c>
      <c r="H81" s="1"/>
      <c r="I81" s="1"/>
      <c r="J81" s="1">
        <f t="shared" si="4"/>
        <v>0</v>
      </c>
    </row>
    <row r="82" spans="3:10" x14ac:dyDescent="0.2">
      <c r="C82" s="1" t="s">
        <v>148</v>
      </c>
      <c r="D82" s="1" t="s">
        <v>154</v>
      </c>
      <c r="E82" s="1" t="s">
        <v>159</v>
      </c>
      <c r="F82" s="1" t="s">
        <v>156</v>
      </c>
      <c r="G82" s="1">
        <v>0.80305000000000004</v>
      </c>
      <c r="H82" s="1"/>
      <c r="I82" s="1"/>
      <c r="J82" s="1">
        <f t="shared" si="4"/>
        <v>0</v>
      </c>
    </row>
    <row r="83" spans="3:10" x14ac:dyDescent="0.2">
      <c r="C83" s="1" t="s">
        <v>148</v>
      </c>
      <c r="D83" s="1" t="s">
        <v>154</v>
      </c>
      <c r="E83" s="1" t="s">
        <v>160</v>
      </c>
      <c r="F83" s="1" t="s">
        <v>156</v>
      </c>
      <c r="G83" s="1">
        <v>0.76976</v>
      </c>
      <c r="H83" s="1"/>
      <c r="I83" s="1"/>
      <c r="J83" s="1">
        <f t="shared" si="4"/>
        <v>0</v>
      </c>
    </row>
    <row r="84" spans="3:10" x14ac:dyDescent="0.2">
      <c r="C84" s="1" t="s">
        <v>148</v>
      </c>
      <c r="D84" s="1" t="s">
        <v>154</v>
      </c>
      <c r="E84" s="1" t="s">
        <v>161</v>
      </c>
      <c r="F84" s="1" t="s">
        <v>156</v>
      </c>
      <c r="G84" s="1">
        <v>0.91647999999999996</v>
      </c>
      <c r="H84" s="1"/>
      <c r="I84" s="1"/>
      <c r="J84" s="1">
        <f t="shared" si="4"/>
        <v>0</v>
      </c>
    </row>
    <row r="85" spans="3:10" x14ac:dyDescent="0.2">
      <c r="C85" s="1" t="s">
        <v>148</v>
      </c>
      <c r="D85" s="1" t="s">
        <v>154</v>
      </c>
      <c r="E85" s="1" t="s">
        <v>162</v>
      </c>
      <c r="F85" s="1" t="s">
        <v>156</v>
      </c>
      <c r="G85" s="1">
        <v>0.91047999999999996</v>
      </c>
      <c r="H85" s="1"/>
      <c r="I85" s="1"/>
      <c r="J85" s="1">
        <f t="shared" si="4"/>
        <v>0</v>
      </c>
    </row>
    <row r="86" spans="3:10" x14ac:dyDescent="0.2">
      <c r="C86" s="1" t="s">
        <v>148</v>
      </c>
      <c r="D86" s="1" t="s">
        <v>154</v>
      </c>
      <c r="E86" s="1" t="s">
        <v>163</v>
      </c>
      <c r="F86" s="1" t="s">
        <v>156</v>
      </c>
      <c r="G86" s="1">
        <v>0.86407</v>
      </c>
      <c r="H86" s="1"/>
      <c r="I86" s="1"/>
      <c r="J86" s="1">
        <f t="shared" si="4"/>
        <v>0</v>
      </c>
    </row>
    <row r="87" spans="3:10" x14ac:dyDescent="0.2">
      <c r="C87" s="1" t="s">
        <v>148</v>
      </c>
      <c r="D87" s="1" t="s">
        <v>164</v>
      </c>
      <c r="E87" s="1" t="s">
        <v>155</v>
      </c>
      <c r="F87" s="1" t="s">
        <v>156</v>
      </c>
      <c r="G87" s="1">
        <v>0.57213000000000003</v>
      </c>
      <c r="H87" s="1"/>
      <c r="I87" s="1"/>
      <c r="J87" s="1">
        <f t="shared" si="4"/>
        <v>0</v>
      </c>
    </row>
    <row r="88" spans="3:10" x14ac:dyDescent="0.2">
      <c r="C88" s="1" t="s">
        <v>148</v>
      </c>
      <c r="D88" s="1" t="s">
        <v>164</v>
      </c>
      <c r="E88" s="1" t="s">
        <v>157</v>
      </c>
      <c r="F88" s="1" t="s">
        <v>156</v>
      </c>
      <c r="G88" s="1">
        <v>0.69872999999999996</v>
      </c>
      <c r="H88" s="1"/>
      <c r="I88" s="1"/>
      <c r="J88" s="1">
        <f t="shared" si="4"/>
        <v>0</v>
      </c>
    </row>
    <row r="89" spans="3:10" x14ac:dyDescent="0.2">
      <c r="C89" s="1" t="s">
        <v>148</v>
      </c>
      <c r="D89" s="1" t="s">
        <v>164</v>
      </c>
      <c r="E89" s="1" t="s">
        <v>158</v>
      </c>
      <c r="F89" s="1" t="s">
        <v>156</v>
      </c>
      <c r="G89" s="1">
        <v>1.1399300000000001</v>
      </c>
      <c r="H89" s="1"/>
      <c r="I89" s="1"/>
      <c r="J89" s="1">
        <f t="shared" si="4"/>
        <v>0</v>
      </c>
    </row>
    <row r="90" spans="3:10" x14ac:dyDescent="0.2">
      <c r="C90" s="1" t="s">
        <v>148</v>
      </c>
      <c r="D90" s="1" t="s">
        <v>164</v>
      </c>
      <c r="E90" s="1" t="s">
        <v>159</v>
      </c>
      <c r="F90" s="1" t="s">
        <v>156</v>
      </c>
      <c r="G90" s="1">
        <v>0.95603000000000005</v>
      </c>
      <c r="H90" s="1"/>
      <c r="I90" s="1"/>
      <c r="J90" s="1">
        <f t="shared" si="4"/>
        <v>0</v>
      </c>
    </row>
    <row r="91" spans="3:10" x14ac:dyDescent="0.2">
      <c r="C91" s="1" t="s">
        <v>148</v>
      </c>
      <c r="D91" s="1" t="s">
        <v>164</v>
      </c>
      <c r="E91" s="1" t="s">
        <v>160</v>
      </c>
      <c r="F91" s="1" t="s">
        <v>156</v>
      </c>
      <c r="G91" s="1">
        <v>0.89020999999999995</v>
      </c>
      <c r="H91" s="1"/>
      <c r="I91" s="1"/>
      <c r="J91" s="1">
        <f t="shared" si="4"/>
        <v>0</v>
      </c>
    </row>
    <row r="92" spans="3:10" x14ac:dyDescent="0.2">
      <c r="C92" s="1" t="s">
        <v>148</v>
      </c>
      <c r="D92" s="1" t="s">
        <v>164</v>
      </c>
      <c r="E92" s="1" t="s">
        <v>161</v>
      </c>
      <c r="F92" s="1" t="s">
        <v>156</v>
      </c>
      <c r="G92" s="1">
        <v>1.0599000000000001</v>
      </c>
      <c r="H92" s="1"/>
      <c r="I92" s="1"/>
      <c r="J92" s="1">
        <f t="shared" si="4"/>
        <v>0</v>
      </c>
    </row>
    <row r="93" spans="3:10" x14ac:dyDescent="0.2">
      <c r="C93" s="1" t="s">
        <v>148</v>
      </c>
      <c r="D93" s="1" t="s">
        <v>164</v>
      </c>
      <c r="E93" s="1" t="s">
        <v>162</v>
      </c>
      <c r="F93" s="1" t="s">
        <v>156</v>
      </c>
      <c r="G93" s="1">
        <v>1.0529500000000001</v>
      </c>
      <c r="H93" s="1"/>
      <c r="I93" s="1"/>
      <c r="J93" s="1">
        <f t="shared" si="4"/>
        <v>0</v>
      </c>
    </row>
    <row r="94" spans="3:10" ht="17" thickBot="1" x14ac:dyDescent="0.25">
      <c r="C94" s="1" t="s">
        <v>148</v>
      </c>
      <c r="D94" s="38" t="s">
        <v>164</v>
      </c>
      <c r="E94" s="38" t="s">
        <v>163</v>
      </c>
      <c r="F94" s="38" t="s">
        <v>156</v>
      </c>
      <c r="G94" s="38">
        <v>1.0119199999999999</v>
      </c>
      <c r="H94" s="38"/>
      <c r="I94" s="38"/>
      <c r="J94" s="38">
        <f t="shared" si="4"/>
        <v>0</v>
      </c>
    </row>
    <row r="95" spans="3:10" ht="17" thickBot="1" x14ac:dyDescent="0.25">
      <c r="C95" s="39" t="s">
        <v>44</v>
      </c>
      <c r="D95" s="128">
        <f>SUM(J21:J94)</f>
        <v>0</v>
      </c>
      <c r="E95" s="129"/>
      <c r="F95" s="129"/>
      <c r="G95" s="129"/>
      <c r="H95" s="129"/>
      <c r="I95" s="129"/>
      <c r="J95" s="130"/>
    </row>
    <row r="97" spans="1:10" x14ac:dyDescent="0.2">
      <c r="A97" s="17" t="s">
        <v>439</v>
      </c>
      <c r="B97"/>
      <c r="C97" t="s">
        <v>440</v>
      </c>
      <c r="D97"/>
      <c r="E97"/>
      <c r="F97"/>
    </row>
    <row r="99" spans="1:10" x14ac:dyDescent="0.2">
      <c r="A99" s="40" t="s">
        <v>234</v>
      </c>
      <c r="B99" s="40"/>
      <c r="C99" s="40"/>
      <c r="D99" s="30"/>
      <c r="E99" s="30"/>
      <c r="F99" s="30"/>
      <c r="G99" s="30"/>
      <c r="H99" s="30"/>
      <c r="I99" s="31"/>
      <c r="J99" s="30"/>
    </row>
    <row r="100" spans="1:10" x14ac:dyDescent="0.2">
      <c r="A100" s="41" t="s">
        <v>209</v>
      </c>
      <c r="B100" s="41"/>
      <c r="C100" s="41"/>
      <c r="D100" s="41"/>
      <c r="E100" s="41"/>
      <c r="F100" s="41"/>
      <c r="G100" s="30"/>
      <c r="H100" s="30"/>
      <c r="I100" s="30"/>
      <c r="J100" s="30"/>
    </row>
    <row r="101" spans="1:10" x14ac:dyDescent="0.2">
      <c r="A101" s="30"/>
      <c r="B101" s="30"/>
      <c r="C101" s="30"/>
      <c r="D101" s="30"/>
      <c r="E101" s="30"/>
      <c r="F101" s="30"/>
      <c r="G101" s="30"/>
      <c r="H101" s="30"/>
      <c r="I101" s="30"/>
      <c r="J101" s="30"/>
    </row>
    <row r="102" spans="1:10" x14ac:dyDescent="0.2">
      <c r="A102" s="30"/>
      <c r="B102" s="41" t="s">
        <v>208</v>
      </c>
      <c r="C102" s="41"/>
      <c r="D102" s="41"/>
      <c r="E102" s="30"/>
      <c r="F102" s="30"/>
      <c r="G102" s="30"/>
      <c r="H102" s="30"/>
      <c r="I102" s="30"/>
      <c r="J102" s="30"/>
    </row>
    <row r="103" spans="1:10" ht="17" x14ac:dyDescent="0.2">
      <c r="A103" s="30"/>
      <c r="B103" s="42" t="s">
        <v>18</v>
      </c>
      <c r="C103" s="43" t="s">
        <v>173</v>
      </c>
      <c r="D103" s="44" t="s">
        <v>411</v>
      </c>
      <c r="E103" s="32"/>
      <c r="F103" s="32"/>
      <c r="G103" s="30"/>
      <c r="H103" s="30"/>
      <c r="I103" s="30"/>
    </row>
    <row r="104" spans="1:10" x14ac:dyDescent="0.2">
      <c r="A104" s="30"/>
      <c r="B104" s="45">
        <v>1</v>
      </c>
      <c r="C104" s="46" t="s">
        <v>174</v>
      </c>
      <c r="D104" s="47">
        <v>25</v>
      </c>
      <c r="E104" s="33"/>
      <c r="F104" s="33"/>
      <c r="G104" s="30"/>
      <c r="H104" s="30"/>
      <c r="I104" s="30"/>
    </row>
    <row r="105" spans="1:10" x14ac:dyDescent="0.2">
      <c r="A105" s="30"/>
      <c r="B105" s="45">
        <v>2</v>
      </c>
      <c r="C105" s="46" t="s">
        <v>175</v>
      </c>
      <c r="D105" s="47">
        <v>298</v>
      </c>
      <c r="E105" s="33"/>
      <c r="F105" s="33"/>
      <c r="G105" s="30"/>
      <c r="H105" s="30"/>
      <c r="I105" s="30"/>
    </row>
    <row r="106" spans="1:10" x14ac:dyDescent="0.2">
      <c r="A106" s="30"/>
      <c r="B106" s="45">
        <v>3</v>
      </c>
      <c r="C106" s="46" t="s">
        <v>46</v>
      </c>
      <c r="D106" s="47">
        <v>14800</v>
      </c>
      <c r="E106" s="33"/>
      <c r="F106" s="33"/>
      <c r="G106" s="30"/>
      <c r="H106" s="30"/>
      <c r="I106" s="30"/>
    </row>
    <row r="107" spans="1:10" x14ac:dyDescent="0.2">
      <c r="A107" s="30"/>
      <c r="B107" s="45">
        <v>4</v>
      </c>
      <c r="C107" s="46" t="s">
        <v>47</v>
      </c>
      <c r="D107" s="47">
        <v>675</v>
      </c>
      <c r="E107" s="33"/>
      <c r="F107" s="33"/>
      <c r="G107" s="30"/>
      <c r="H107" s="30"/>
      <c r="I107" s="30"/>
    </row>
    <row r="108" spans="1:10" x14ac:dyDescent="0.2">
      <c r="A108" s="30"/>
      <c r="B108" s="45">
        <v>5</v>
      </c>
      <c r="C108" s="46" t="s">
        <v>48</v>
      </c>
      <c r="D108" s="47">
        <v>92</v>
      </c>
      <c r="E108" s="33"/>
      <c r="F108" s="33"/>
      <c r="G108" s="30"/>
      <c r="H108" s="30"/>
      <c r="I108" s="30"/>
    </row>
    <row r="109" spans="1:10" x14ac:dyDescent="0.2">
      <c r="A109" s="30"/>
      <c r="B109" s="45">
        <v>6</v>
      </c>
      <c r="C109" s="46" t="s">
        <v>49</v>
      </c>
      <c r="D109" s="47">
        <v>3500</v>
      </c>
      <c r="E109" s="33"/>
      <c r="F109" s="33"/>
      <c r="G109" s="30"/>
      <c r="H109" s="30"/>
      <c r="I109" s="30"/>
    </row>
    <row r="110" spans="1:10" x14ac:dyDescent="0.2">
      <c r="A110" s="30"/>
      <c r="B110" s="45">
        <v>7</v>
      </c>
      <c r="C110" s="46" t="s">
        <v>50</v>
      </c>
      <c r="D110" s="47">
        <v>1100</v>
      </c>
      <c r="E110" s="33"/>
      <c r="F110" s="33"/>
      <c r="G110" s="30"/>
      <c r="H110" s="30"/>
      <c r="I110" s="30"/>
    </row>
    <row r="111" spans="1:10" x14ac:dyDescent="0.2">
      <c r="A111" s="30"/>
      <c r="B111" s="45">
        <v>8</v>
      </c>
      <c r="C111" s="46" t="s">
        <v>51</v>
      </c>
      <c r="D111" s="47">
        <v>1430</v>
      </c>
      <c r="E111" s="33"/>
      <c r="F111" s="33"/>
      <c r="G111" s="30"/>
      <c r="H111" s="30"/>
      <c r="I111" s="30"/>
    </row>
    <row r="112" spans="1:10" x14ac:dyDescent="0.2">
      <c r="A112" s="30"/>
      <c r="B112" s="45">
        <v>9</v>
      </c>
      <c r="C112" s="46" t="s">
        <v>52</v>
      </c>
      <c r="D112" s="47">
        <v>353</v>
      </c>
      <c r="E112" s="33"/>
      <c r="F112" s="33"/>
      <c r="G112" s="30"/>
      <c r="H112" s="30"/>
      <c r="I112" s="30"/>
    </row>
    <row r="113" spans="1:9" x14ac:dyDescent="0.2">
      <c r="A113" s="30"/>
      <c r="B113" s="45">
        <v>10</v>
      </c>
      <c r="C113" s="46" t="s">
        <v>53</v>
      </c>
      <c r="D113" s="47">
        <v>4470</v>
      </c>
      <c r="E113" s="33"/>
      <c r="F113" s="33"/>
      <c r="G113" s="30"/>
      <c r="H113" s="30"/>
      <c r="I113" s="30"/>
    </row>
    <row r="114" spans="1:9" x14ac:dyDescent="0.2">
      <c r="A114" s="30"/>
      <c r="B114" s="45">
        <v>11</v>
      </c>
      <c r="C114" s="46" t="s">
        <v>55</v>
      </c>
      <c r="D114" s="47">
        <v>124</v>
      </c>
      <c r="E114" s="33"/>
      <c r="F114" s="33"/>
      <c r="G114" s="30"/>
      <c r="H114" s="30"/>
      <c r="I114" s="30"/>
    </row>
    <row r="115" spans="1:9" x14ac:dyDescent="0.2">
      <c r="A115" s="30"/>
      <c r="B115" s="45">
        <v>12</v>
      </c>
      <c r="C115" s="46" t="s">
        <v>57</v>
      </c>
      <c r="D115" s="47">
        <v>3220</v>
      </c>
      <c r="E115" s="33"/>
      <c r="F115" s="33"/>
      <c r="G115" s="30"/>
      <c r="H115" s="30"/>
      <c r="I115" s="30"/>
    </row>
    <row r="116" spans="1:9" x14ac:dyDescent="0.2">
      <c r="A116" s="30"/>
      <c r="B116" s="45">
        <v>13</v>
      </c>
      <c r="C116" s="46" t="s">
        <v>60</v>
      </c>
      <c r="D116" s="47">
        <v>9810</v>
      </c>
      <c r="E116" s="33"/>
      <c r="F116" s="33"/>
      <c r="G116" s="30"/>
      <c r="H116" s="30"/>
      <c r="I116" s="30"/>
    </row>
    <row r="117" spans="1:9" x14ac:dyDescent="0.2">
      <c r="A117" s="30"/>
      <c r="B117" s="45">
        <v>14</v>
      </c>
      <c r="C117" s="46" t="s">
        <v>62</v>
      </c>
      <c r="D117" s="47">
        <v>1030</v>
      </c>
      <c r="E117" s="33"/>
      <c r="F117" s="33"/>
      <c r="G117" s="30"/>
      <c r="H117" s="30"/>
      <c r="I117" s="30"/>
    </row>
    <row r="118" spans="1:9" x14ac:dyDescent="0.2">
      <c r="A118" s="30"/>
      <c r="B118" s="45">
        <v>15</v>
      </c>
      <c r="C118" s="46" t="s">
        <v>176</v>
      </c>
      <c r="D118" s="47">
        <v>1640</v>
      </c>
      <c r="E118" s="33"/>
      <c r="F118" s="33"/>
      <c r="G118" s="30"/>
      <c r="H118" s="30"/>
      <c r="I118" s="30"/>
    </row>
    <row r="119" spans="1:9" x14ac:dyDescent="0.2">
      <c r="A119" s="30"/>
      <c r="B119" s="45">
        <v>16</v>
      </c>
      <c r="C119" s="46" t="s">
        <v>177</v>
      </c>
      <c r="D119" s="47">
        <v>7390</v>
      </c>
      <c r="E119" s="33"/>
      <c r="F119" s="33"/>
      <c r="G119" s="30"/>
      <c r="H119" s="30"/>
      <c r="I119" s="30"/>
    </row>
    <row r="120" spans="1:9" x14ac:dyDescent="0.2">
      <c r="A120" s="30"/>
      <c r="B120" s="45">
        <v>17</v>
      </c>
      <c r="C120" s="46" t="s">
        <v>178</v>
      </c>
      <c r="D120" s="47">
        <v>12200</v>
      </c>
      <c r="E120" s="33"/>
      <c r="F120" s="33"/>
      <c r="G120" s="30"/>
      <c r="H120" s="30"/>
      <c r="I120" s="30"/>
    </row>
    <row r="121" spans="1:9" x14ac:dyDescent="0.2">
      <c r="A121" s="30"/>
      <c r="B121" s="45">
        <v>18</v>
      </c>
      <c r="C121" s="46" t="s">
        <v>179</v>
      </c>
      <c r="D121" s="47">
        <v>8830</v>
      </c>
      <c r="E121" s="33"/>
      <c r="F121" s="33"/>
      <c r="G121" s="30"/>
      <c r="H121" s="30"/>
      <c r="I121" s="30"/>
    </row>
    <row r="122" spans="1:9" x14ac:dyDescent="0.2">
      <c r="A122" s="30"/>
      <c r="B122" s="45">
        <v>19</v>
      </c>
      <c r="C122" s="46" t="s">
        <v>180</v>
      </c>
      <c r="D122" s="47">
        <v>10300</v>
      </c>
      <c r="E122" s="33"/>
      <c r="F122" s="33"/>
      <c r="G122" s="30"/>
      <c r="H122" s="30"/>
      <c r="I122" s="30"/>
    </row>
    <row r="123" spans="1:9" x14ac:dyDescent="0.2">
      <c r="A123" s="30"/>
      <c r="B123" s="45">
        <v>20</v>
      </c>
      <c r="C123" s="46" t="s">
        <v>181</v>
      </c>
      <c r="D123" s="47">
        <v>8860</v>
      </c>
      <c r="E123" s="33"/>
      <c r="F123" s="33"/>
      <c r="G123" s="30"/>
      <c r="H123" s="30"/>
      <c r="I123" s="30"/>
    </row>
    <row r="124" spans="1:9" x14ac:dyDescent="0.2">
      <c r="A124" s="30"/>
      <c r="B124" s="45">
        <v>21</v>
      </c>
      <c r="C124" s="46" t="s">
        <v>182</v>
      </c>
      <c r="D124" s="47">
        <v>9160</v>
      </c>
      <c r="E124" s="33"/>
      <c r="F124" s="33"/>
      <c r="G124" s="30"/>
      <c r="H124" s="30"/>
      <c r="I124" s="30"/>
    </row>
    <row r="125" spans="1:9" x14ac:dyDescent="0.2">
      <c r="A125" s="30"/>
      <c r="B125" s="45">
        <v>22</v>
      </c>
      <c r="C125" s="46" t="s">
        <v>183</v>
      </c>
      <c r="D125" s="47">
        <v>9300</v>
      </c>
      <c r="E125" s="33"/>
      <c r="F125" s="33"/>
      <c r="G125" s="30"/>
      <c r="H125" s="30"/>
      <c r="I125" s="30"/>
    </row>
    <row r="126" spans="1:9" x14ac:dyDescent="0.2">
      <c r="A126" s="30"/>
      <c r="B126" s="45">
        <v>23</v>
      </c>
      <c r="C126" s="46" t="s">
        <v>184</v>
      </c>
      <c r="D126" s="47">
        <v>22800</v>
      </c>
      <c r="E126" s="33"/>
      <c r="F126" s="33"/>
      <c r="G126" s="30"/>
      <c r="H126" s="30"/>
      <c r="I126" s="30"/>
    </row>
    <row r="127" spans="1:9" x14ac:dyDescent="0.2">
      <c r="A127" s="30"/>
      <c r="B127" s="45">
        <v>24</v>
      </c>
      <c r="C127" s="46" t="s">
        <v>54</v>
      </c>
      <c r="D127" s="47">
        <v>53</v>
      </c>
      <c r="E127" s="33"/>
      <c r="F127" s="33"/>
      <c r="G127" s="30"/>
      <c r="H127" s="30"/>
      <c r="I127" s="30"/>
    </row>
    <row r="128" spans="1:9" x14ac:dyDescent="0.2">
      <c r="A128" s="30"/>
      <c r="B128" s="45">
        <v>25</v>
      </c>
      <c r="C128" s="46" t="s">
        <v>56</v>
      </c>
      <c r="D128" s="47">
        <v>12</v>
      </c>
      <c r="E128" s="33"/>
      <c r="F128" s="33"/>
      <c r="G128" s="30"/>
      <c r="H128" s="30"/>
      <c r="I128" s="30"/>
    </row>
    <row r="129" spans="1:9" x14ac:dyDescent="0.2">
      <c r="A129" s="30"/>
      <c r="B129" s="45">
        <v>26</v>
      </c>
      <c r="C129" s="46" t="s">
        <v>58</v>
      </c>
      <c r="D129" s="47">
        <v>1340</v>
      </c>
      <c r="E129" s="33"/>
      <c r="F129" s="33"/>
      <c r="G129" s="30"/>
      <c r="H129" s="30"/>
      <c r="I129" s="30"/>
    </row>
    <row r="130" spans="1:9" x14ac:dyDescent="0.2">
      <c r="A130" s="30"/>
      <c r="B130" s="45">
        <v>27</v>
      </c>
      <c r="C130" s="46" t="s">
        <v>59</v>
      </c>
      <c r="D130" s="47">
        <v>1370</v>
      </c>
      <c r="E130" s="33"/>
      <c r="F130" s="33"/>
      <c r="G130" s="30"/>
      <c r="H130" s="30"/>
      <c r="I130" s="30"/>
    </row>
    <row r="131" spans="1:9" x14ac:dyDescent="0.2">
      <c r="A131" s="30"/>
      <c r="B131" s="45">
        <v>28</v>
      </c>
      <c r="C131" s="46" t="s">
        <v>61</v>
      </c>
      <c r="D131" s="47">
        <v>693</v>
      </c>
      <c r="E131" s="33"/>
      <c r="F131" s="33"/>
      <c r="G131" s="30"/>
      <c r="H131" s="30"/>
      <c r="I131" s="30"/>
    </row>
    <row r="132" spans="1:9" x14ac:dyDescent="0.2">
      <c r="A132" s="30"/>
      <c r="B132" s="45">
        <v>29</v>
      </c>
      <c r="C132" s="46" t="s">
        <v>63</v>
      </c>
      <c r="D132" s="47">
        <v>794</v>
      </c>
      <c r="E132" s="33"/>
      <c r="F132" s="33"/>
      <c r="G132" s="30"/>
      <c r="H132" s="30"/>
      <c r="I132" s="30"/>
    </row>
    <row r="133" spans="1:9" x14ac:dyDescent="0.2">
      <c r="A133" s="30"/>
      <c r="B133" s="45">
        <v>30</v>
      </c>
      <c r="C133" s="46" t="s">
        <v>64</v>
      </c>
      <c r="D133" s="47">
        <v>3922</v>
      </c>
      <c r="E133" s="33"/>
      <c r="F133" s="33"/>
      <c r="G133" s="30"/>
      <c r="H133" s="30"/>
      <c r="I133" s="30"/>
    </row>
    <row r="134" spans="1:9" x14ac:dyDescent="0.2">
      <c r="A134" s="30"/>
      <c r="B134" s="45">
        <v>31</v>
      </c>
      <c r="C134" s="46" t="s">
        <v>65</v>
      </c>
      <c r="D134" s="47">
        <v>2107</v>
      </c>
      <c r="E134" s="33"/>
      <c r="F134" s="33"/>
      <c r="G134" s="30"/>
      <c r="H134" s="30"/>
      <c r="I134" s="30"/>
    </row>
    <row r="135" spans="1:9" x14ac:dyDescent="0.2">
      <c r="A135" s="30"/>
      <c r="B135" s="45">
        <v>32</v>
      </c>
      <c r="C135" s="46" t="s">
        <v>66</v>
      </c>
      <c r="D135" s="47">
        <v>1774</v>
      </c>
      <c r="E135" s="33"/>
      <c r="F135" s="33"/>
      <c r="G135" s="30"/>
      <c r="H135" s="30"/>
      <c r="I135" s="30"/>
    </row>
    <row r="136" spans="1:9" x14ac:dyDescent="0.2">
      <c r="A136" s="30"/>
      <c r="B136" s="45">
        <v>33</v>
      </c>
      <c r="C136" s="46" t="s">
        <v>67</v>
      </c>
      <c r="D136" s="47">
        <v>1825</v>
      </c>
      <c r="E136" s="33"/>
      <c r="F136" s="33"/>
      <c r="G136" s="30"/>
      <c r="H136" s="30"/>
      <c r="I136" s="30"/>
    </row>
    <row r="137" spans="1:9" x14ac:dyDescent="0.2">
      <c r="A137" s="30"/>
      <c r="B137" s="45">
        <v>34</v>
      </c>
      <c r="C137" s="46" t="s">
        <v>68</v>
      </c>
      <c r="D137" s="47">
        <v>3152</v>
      </c>
      <c r="E137" s="33"/>
      <c r="F137" s="33"/>
      <c r="G137" s="30"/>
      <c r="H137" s="30"/>
      <c r="I137" s="30"/>
    </row>
    <row r="138" spans="1:9" x14ac:dyDescent="0.2">
      <c r="A138" s="30"/>
      <c r="B138" s="45">
        <v>35</v>
      </c>
      <c r="C138" s="46" t="s">
        <v>69</v>
      </c>
      <c r="D138" s="47">
        <v>2088</v>
      </c>
      <c r="E138" s="33"/>
      <c r="F138" s="33"/>
      <c r="G138" s="30"/>
      <c r="H138" s="30"/>
      <c r="I138" s="30"/>
    </row>
    <row r="139" spans="1:9" x14ac:dyDescent="0.2">
      <c r="A139" s="30"/>
      <c r="B139" s="45">
        <v>36</v>
      </c>
      <c r="C139" s="46" t="s">
        <v>70</v>
      </c>
      <c r="D139" s="47">
        <v>3985</v>
      </c>
      <c r="E139" s="33"/>
      <c r="F139" s="33"/>
      <c r="G139" s="30"/>
      <c r="H139" s="30"/>
      <c r="I139" s="30"/>
    </row>
    <row r="140" spans="1:9" x14ac:dyDescent="0.2">
      <c r="A140" s="30"/>
      <c r="B140" s="45">
        <v>37</v>
      </c>
      <c r="C140" s="46" t="s">
        <v>71</v>
      </c>
      <c r="D140" s="47">
        <v>13396</v>
      </c>
      <c r="E140" s="33"/>
      <c r="F140" s="33"/>
      <c r="G140" s="30"/>
      <c r="H140" s="30"/>
      <c r="I140" s="30"/>
    </row>
    <row r="141" spans="1:9" x14ac:dyDescent="0.2">
      <c r="A141" s="30"/>
      <c r="B141" s="45">
        <v>38</v>
      </c>
      <c r="C141" s="46" t="s">
        <v>72</v>
      </c>
      <c r="D141" s="47">
        <v>3124</v>
      </c>
      <c r="E141" s="33"/>
      <c r="F141" s="33"/>
      <c r="G141" s="30"/>
      <c r="H141" s="30"/>
      <c r="I141" s="30"/>
    </row>
    <row r="142" spans="1:9" x14ac:dyDescent="0.2">
      <c r="A142" s="30"/>
      <c r="B142" s="45">
        <v>39</v>
      </c>
      <c r="C142" s="46" t="s">
        <v>185</v>
      </c>
      <c r="D142" s="47">
        <v>4750</v>
      </c>
      <c r="E142" s="33"/>
      <c r="F142" s="33"/>
      <c r="G142" s="30"/>
      <c r="H142" s="30"/>
      <c r="I142" s="30"/>
    </row>
    <row r="143" spans="1:9" x14ac:dyDescent="0.2">
      <c r="A143" s="30"/>
      <c r="B143" s="45">
        <v>40</v>
      </c>
      <c r="C143" s="46" t="s">
        <v>186</v>
      </c>
      <c r="D143" s="47">
        <v>10900</v>
      </c>
      <c r="E143" s="33"/>
      <c r="F143" s="33"/>
      <c r="G143" s="30"/>
      <c r="H143" s="30"/>
      <c r="I143" s="30"/>
    </row>
    <row r="144" spans="1:9" x14ac:dyDescent="0.2">
      <c r="A144" s="30"/>
      <c r="B144" s="45">
        <v>41</v>
      </c>
      <c r="C144" s="46" t="s">
        <v>73</v>
      </c>
      <c r="D144" s="47">
        <v>14400</v>
      </c>
      <c r="E144" s="33"/>
      <c r="F144" s="33"/>
      <c r="G144" s="30"/>
      <c r="H144" s="30"/>
      <c r="I144" s="30"/>
    </row>
    <row r="145" spans="1:9" x14ac:dyDescent="0.2">
      <c r="A145" s="30"/>
      <c r="B145" s="45">
        <v>42</v>
      </c>
      <c r="C145" s="46" t="s">
        <v>74</v>
      </c>
      <c r="D145" s="47">
        <v>6130</v>
      </c>
      <c r="E145" s="33"/>
      <c r="F145" s="33"/>
      <c r="G145" s="30"/>
      <c r="H145" s="30"/>
      <c r="I145" s="30"/>
    </row>
    <row r="146" spans="1:9" x14ac:dyDescent="0.2">
      <c r="A146" s="30"/>
      <c r="B146" s="45">
        <v>43</v>
      </c>
      <c r="C146" s="46" t="s">
        <v>187</v>
      </c>
      <c r="D146" s="47">
        <v>10000</v>
      </c>
      <c r="E146" s="33"/>
      <c r="F146" s="33"/>
      <c r="G146" s="30"/>
      <c r="H146" s="30"/>
      <c r="I146" s="30"/>
    </row>
    <row r="147" spans="1:9" x14ac:dyDescent="0.2">
      <c r="A147" s="30"/>
      <c r="B147" s="45">
        <v>44</v>
      </c>
      <c r="C147" s="46" t="s">
        <v>75</v>
      </c>
      <c r="D147" s="47">
        <v>7370</v>
      </c>
      <c r="E147" s="33"/>
      <c r="F147" s="33"/>
      <c r="G147" s="30"/>
      <c r="H147" s="30"/>
      <c r="I147" s="30"/>
    </row>
    <row r="148" spans="1:9" x14ac:dyDescent="0.2">
      <c r="A148" s="30"/>
      <c r="B148" s="45">
        <v>45</v>
      </c>
      <c r="C148" s="46" t="s">
        <v>107</v>
      </c>
      <c r="D148" s="47">
        <v>1890</v>
      </c>
      <c r="E148" s="33"/>
      <c r="F148" s="33"/>
      <c r="G148" s="30"/>
      <c r="H148" s="30"/>
      <c r="I148" s="30"/>
    </row>
    <row r="149" spans="1:9" x14ac:dyDescent="0.2">
      <c r="A149" s="30"/>
      <c r="B149" s="45">
        <v>46</v>
      </c>
      <c r="C149" s="46" t="s">
        <v>76</v>
      </c>
      <c r="D149" s="47">
        <v>7140</v>
      </c>
      <c r="E149" s="33"/>
      <c r="F149" s="33"/>
      <c r="G149" s="30"/>
      <c r="H149" s="30"/>
      <c r="I149" s="30"/>
    </row>
    <row r="150" spans="1:9" x14ac:dyDescent="0.2">
      <c r="A150" s="30"/>
      <c r="B150" s="45">
        <v>47</v>
      </c>
      <c r="C150" s="46" t="s">
        <v>77</v>
      </c>
      <c r="D150" s="47">
        <v>1640</v>
      </c>
      <c r="E150" s="33"/>
      <c r="F150" s="33"/>
      <c r="G150" s="30"/>
      <c r="H150" s="30"/>
      <c r="I150" s="30"/>
    </row>
    <row r="151" spans="1:9" x14ac:dyDescent="0.2">
      <c r="A151" s="30"/>
      <c r="B151" s="45">
        <v>48</v>
      </c>
      <c r="C151" s="46" t="s">
        <v>78</v>
      </c>
      <c r="D151" s="47">
        <v>1400</v>
      </c>
      <c r="E151" s="33"/>
      <c r="F151" s="33"/>
      <c r="G151" s="30"/>
      <c r="H151" s="30"/>
      <c r="I151" s="30"/>
    </row>
    <row r="152" spans="1:9" x14ac:dyDescent="0.2">
      <c r="A152" s="30"/>
      <c r="B152" s="45">
        <v>49</v>
      </c>
      <c r="C152" s="46" t="s">
        <v>79</v>
      </c>
      <c r="D152" s="47">
        <v>5</v>
      </c>
      <c r="E152" s="33"/>
      <c r="F152" s="33"/>
      <c r="G152" s="30"/>
      <c r="H152" s="30"/>
      <c r="I152" s="30"/>
    </row>
    <row r="153" spans="1:9" x14ac:dyDescent="0.2">
      <c r="A153" s="30"/>
      <c r="B153" s="45">
        <v>50</v>
      </c>
      <c r="C153" s="46" t="s">
        <v>80</v>
      </c>
      <c r="D153" s="47">
        <v>146</v>
      </c>
      <c r="E153" s="33"/>
      <c r="F153" s="33"/>
      <c r="G153" s="30"/>
      <c r="H153" s="30"/>
      <c r="I153" s="30"/>
    </row>
    <row r="154" spans="1:9" x14ac:dyDescent="0.2">
      <c r="A154" s="30"/>
      <c r="B154" s="45">
        <v>51</v>
      </c>
      <c r="C154" s="46" t="s">
        <v>188</v>
      </c>
      <c r="D154" s="47">
        <v>1810</v>
      </c>
      <c r="E154" s="33"/>
      <c r="F154" s="33"/>
      <c r="G154" s="30"/>
      <c r="H154" s="30"/>
      <c r="I154" s="30"/>
    </row>
    <row r="155" spans="1:9" x14ac:dyDescent="0.2">
      <c r="A155" s="30"/>
      <c r="B155" s="45">
        <v>52</v>
      </c>
      <c r="C155" s="46" t="s">
        <v>81</v>
      </c>
      <c r="D155" s="47">
        <v>77</v>
      </c>
      <c r="E155" s="33"/>
      <c r="F155" s="33"/>
      <c r="G155" s="30"/>
      <c r="H155" s="30"/>
      <c r="I155" s="30"/>
    </row>
    <row r="156" spans="1:9" x14ac:dyDescent="0.2">
      <c r="A156" s="30"/>
      <c r="B156" s="45">
        <v>53</v>
      </c>
      <c r="C156" s="46" t="s">
        <v>82</v>
      </c>
      <c r="D156" s="47">
        <v>609</v>
      </c>
      <c r="E156" s="33"/>
      <c r="F156" s="33"/>
      <c r="G156" s="30"/>
      <c r="H156" s="30"/>
      <c r="I156" s="30"/>
    </row>
    <row r="157" spans="1:9" x14ac:dyDescent="0.2">
      <c r="A157" s="30"/>
      <c r="B157" s="45">
        <v>54</v>
      </c>
      <c r="C157" s="46" t="s">
        <v>84</v>
      </c>
      <c r="D157" s="47">
        <v>725</v>
      </c>
      <c r="E157" s="33"/>
      <c r="F157" s="33"/>
      <c r="G157" s="30"/>
      <c r="H157" s="30"/>
      <c r="I157" s="30"/>
    </row>
    <row r="158" spans="1:9" x14ac:dyDescent="0.2">
      <c r="A158" s="30"/>
      <c r="B158" s="45">
        <v>55</v>
      </c>
      <c r="C158" s="46" t="s">
        <v>83</v>
      </c>
      <c r="D158" s="47">
        <v>2310</v>
      </c>
      <c r="E158" s="33"/>
      <c r="F158" s="33"/>
      <c r="G158" s="30"/>
      <c r="H158" s="30"/>
      <c r="I158" s="30"/>
    </row>
    <row r="159" spans="1:9" x14ac:dyDescent="0.2">
      <c r="A159" s="30"/>
      <c r="B159" s="45">
        <v>56</v>
      </c>
      <c r="C159" s="46" t="s">
        <v>85</v>
      </c>
      <c r="D159" s="47">
        <v>122</v>
      </c>
      <c r="E159" s="33"/>
      <c r="F159" s="33"/>
      <c r="G159" s="30"/>
      <c r="H159" s="30"/>
      <c r="I159" s="30"/>
    </row>
    <row r="160" spans="1:9" x14ac:dyDescent="0.2">
      <c r="A160" s="30"/>
      <c r="B160" s="45">
        <v>57</v>
      </c>
      <c r="C160" s="46" t="s">
        <v>86</v>
      </c>
      <c r="D160" s="47">
        <v>595</v>
      </c>
      <c r="E160" s="33"/>
      <c r="F160" s="33"/>
      <c r="G160" s="30"/>
      <c r="H160" s="30"/>
      <c r="I160" s="30"/>
    </row>
    <row r="161" spans="1:9" x14ac:dyDescent="0.2">
      <c r="A161" s="30"/>
      <c r="B161" s="45">
        <v>58</v>
      </c>
      <c r="C161" s="46" t="s">
        <v>87</v>
      </c>
      <c r="D161" s="47">
        <v>151</v>
      </c>
      <c r="E161" s="33"/>
      <c r="F161" s="33"/>
      <c r="G161" s="30"/>
      <c r="H161" s="30"/>
      <c r="I161" s="30"/>
    </row>
    <row r="162" spans="1:9" x14ac:dyDescent="0.2">
      <c r="A162" s="30"/>
      <c r="B162" s="45">
        <v>59</v>
      </c>
      <c r="C162" s="46" t="s">
        <v>88</v>
      </c>
      <c r="D162" s="47">
        <v>17200</v>
      </c>
      <c r="E162" s="33"/>
      <c r="F162" s="33"/>
      <c r="G162" s="30"/>
      <c r="H162" s="30"/>
      <c r="I162" s="30"/>
    </row>
    <row r="163" spans="1:9" x14ac:dyDescent="0.2">
      <c r="A163" s="30"/>
      <c r="B163" s="45">
        <v>60</v>
      </c>
      <c r="C163" s="46" t="s">
        <v>89</v>
      </c>
      <c r="D163" s="47">
        <v>7500</v>
      </c>
      <c r="E163" s="33"/>
      <c r="F163" s="33"/>
      <c r="G163" s="30"/>
      <c r="H163" s="30"/>
      <c r="I163" s="30"/>
    </row>
    <row r="164" spans="1:9" x14ac:dyDescent="0.2">
      <c r="A164" s="30"/>
      <c r="B164" s="45">
        <v>61</v>
      </c>
      <c r="C164" s="46" t="s">
        <v>90</v>
      </c>
      <c r="D164" s="47">
        <v>17700</v>
      </c>
      <c r="E164" s="33"/>
      <c r="F164" s="33"/>
      <c r="G164" s="30"/>
      <c r="H164" s="30"/>
      <c r="I164" s="30"/>
    </row>
    <row r="165" spans="1:9" x14ac:dyDescent="0.2">
      <c r="A165" s="30"/>
      <c r="B165" s="45">
        <v>62</v>
      </c>
      <c r="C165" s="46" t="s">
        <v>189</v>
      </c>
      <c r="D165" s="47">
        <v>17340</v>
      </c>
      <c r="E165" s="33"/>
      <c r="F165" s="33"/>
      <c r="G165" s="30"/>
      <c r="H165" s="30"/>
      <c r="I165" s="30"/>
    </row>
    <row r="166" spans="1:9" x14ac:dyDescent="0.2">
      <c r="A166" s="30"/>
      <c r="B166" s="45">
        <v>63</v>
      </c>
      <c r="C166" s="46" t="s">
        <v>91</v>
      </c>
      <c r="D166" s="47">
        <v>14900</v>
      </c>
      <c r="E166" s="33"/>
      <c r="F166" s="33"/>
      <c r="G166" s="30"/>
      <c r="H166" s="30"/>
      <c r="I166" s="30"/>
    </row>
    <row r="167" spans="1:9" x14ac:dyDescent="0.2">
      <c r="A167" s="30"/>
      <c r="B167" s="45">
        <v>64</v>
      </c>
      <c r="C167" s="46" t="s">
        <v>92</v>
      </c>
      <c r="D167" s="47">
        <v>6320</v>
      </c>
      <c r="E167" s="33"/>
      <c r="F167" s="33"/>
      <c r="G167" s="30"/>
      <c r="H167" s="30"/>
      <c r="I167" s="30"/>
    </row>
    <row r="168" spans="1:9" x14ac:dyDescent="0.2">
      <c r="A168" s="30"/>
      <c r="B168" s="45">
        <v>65</v>
      </c>
      <c r="C168" s="46" t="s">
        <v>93</v>
      </c>
      <c r="D168" s="47">
        <v>756</v>
      </c>
      <c r="E168" s="33"/>
      <c r="F168" s="33"/>
      <c r="G168" s="30"/>
      <c r="H168" s="30"/>
      <c r="I168" s="30"/>
    </row>
    <row r="169" spans="1:9" x14ac:dyDescent="0.2">
      <c r="A169" s="30"/>
      <c r="B169" s="45">
        <v>66</v>
      </c>
      <c r="C169" s="46" t="s">
        <v>94</v>
      </c>
      <c r="D169" s="47">
        <v>350</v>
      </c>
      <c r="E169" s="33"/>
      <c r="F169" s="33"/>
      <c r="G169" s="30"/>
      <c r="H169" s="30"/>
      <c r="I169" s="30"/>
    </row>
    <row r="170" spans="1:9" x14ac:dyDescent="0.2">
      <c r="A170" s="30"/>
      <c r="B170" s="45">
        <v>67</v>
      </c>
      <c r="C170" s="46" t="s">
        <v>95</v>
      </c>
      <c r="D170" s="47">
        <v>708</v>
      </c>
      <c r="E170" s="33"/>
      <c r="F170" s="33"/>
      <c r="G170" s="30"/>
      <c r="H170" s="30"/>
      <c r="I170" s="30"/>
    </row>
    <row r="171" spans="1:9" x14ac:dyDescent="0.2">
      <c r="A171" s="30"/>
      <c r="B171" s="45">
        <v>68</v>
      </c>
      <c r="C171" s="46" t="s">
        <v>96</v>
      </c>
      <c r="D171" s="47">
        <v>659</v>
      </c>
      <c r="E171" s="33"/>
      <c r="F171" s="33"/>
      <c r="G171" s="30"/>
      <c r="H171" s="30"/>
      <c r="I171" s="30"/>
    </row>
    <row r="172" spans="1:9" x14ac:dyDescent="0.2">
      <c r="A172" s="30"/>
      <c r="B172" s="45">
        <v>69</v>
      </c>
      <c r="C172" s="46" t="s">
        <v>97</v>
      </c>
      <c r="D172" s="47">
        <v>359</v>
      </c>
      <c r="E172" s="33"/>
      <c r="F172" s="33"/>
      <c r="G172" s="30"/>
      <c r="H172" s="30"/>
      <c r="I172" s="30"/>
    </row>
    <row r="173" spans="1:9" x14ac:dyDescent="0.2">
      <c r="A173" s="30"/>
      <c r="B173" s="45">
        <v>70</v>
      </c>
      <c r="C173" s="46" t="s">
        <v>98</v>
      </c>
      <c r="D173" s="47">
        <v>575</v>
      </c>
      <c r="E173" s="33"/>
      <c r="F173" s="33"/>
      <c r="G173" s="30"/>
      <c r="H173" s="30"/>
      <c r="I173" s="30"/>
    </row>
    <row r="174" spans="1:9" x14ac:dyDescent="0.2">
      <c r="A174" s="30"/>
      <c r="B174" s="45">
        <v>71</v>
      </c>
      <c r="C174" s="46" t="s">
        <v>108</v>
      </c>
      <c r="D174" s="47">
        <v>580</v>
      </c>
      <c r="E174" s="33"/>
      <c r="F174" s="33"/>
      <c r="G174" s="30"/>
      <c r="H174" s="30"/>
      <c r="I174" s="30"/>
    </row>
    <row r="175" spans="1:9" x14ac:dyDescent="0.2">
      <c r="A175" s="30"/>
      <c r="B175" s="45">
        <v>72</v>
      </c>
      <c r="C175" s="46" t="s">
        <v>99</v>
      </c>
      <c r="D175" s="47">
        <v>110</v>
      </c>
      <c r="E175" s="33"/>
      <c r="F175" s="33"/>
      <c r="G175" s="30"/>
      <c r="H175" s="30"/>
      <c r="I175" s="30"/>
    </row>
    <row r="176" spans="1:9" x14ac:dyDescent="0.2">
      <c r="A176" s="30"/>
      <c r="B176" s="45">
        <v>73</v>
      </c>
      <c r="C176" s="46" t="s">
        <v>190</v>
      </c>
      <c r="D176" s="47">
        <v>297</v>
      </c>
      <c r="E176" s="33"/>
      <c r="F176" s="33"/>
      <c r="G176" s="30"/>
      <c r="H176" s="30"/>
      <c r="I176" s="30"/>
    </row>
    <row r="177" spans="1:11" x14ac:dyDescent="0.2">
      <c r="A177" s="30"/>
      <c r="B177" s="45">
        <v>74</v>
      </c>
      <c r="C177" s="46" t="s">
        <v>191</v>
      </c>
      <c r="D177" s="47">
        <v>59</v>
      </c>
      <c r="E177" s="33"/>
      <c r="F177" s="33"/>
      <c r="G177" s="30"/>
      <c r="H177" s="30"/>
      <c r="I177" s="30"/>
    </row>
    <row r="178" spans="1:11" x14ac:dyDescent="0.2">
      <c r="A178" s="30"/>
      <c r="B178" s="45">
        <v>75</v>
      </c>
      <c r="C178" s="46" t="s">
        <v>192</v>
      </c>
      <c r="D178" s="47">
        <v>1870</v>
      </c>
      <c r="E178" s="33"/>
      <c r="F178" s="33"/>
      <c r="G178" s="30"/>
      <c r="H178" s="30"/>
      <c r="I178" s="30"/>
    </row>
    <row r="179" spans="1:11" x14ac:dyDescent="0.2">
      <c r="A179" s="30"/>
      <c r="B179" s="45">
        <v>76</v>
      </c>
      <c r="C179" s="46" t="s">
        <v>193</v>
      </c>
      <c r="D179" s="47">
        <v>2800</v>
      </c>
      <c r="E179" s="33"/>
      <c r="F179" s="33"/>
      <c r="G179" s="30"/>
      <c r="H179" s="30"/>
      <c r="I179" s="30"/>
    </row>
    <row r="180" spans="1:11" x14ac:dyDescent="0.2">
      <c r="A180" s="30"/>
      <c r="B180" s="45">
        <v>77</v>
      </c>
      <c r="C180" s="46" t="s">
        <v>194</v>
      </c>
      <c r="D180" s="47">
        <v>1500</v>
      </c>
      <c r="E180" s="33"/>
      <c r="F180" s="33"/>
      <c r="G180" s="30"/>
      <c r="H180" s="30"/>
      <c r="I180" s="30"/>
    </row>
    <row r="181" spans="1:11" x14ac:dyDescent="0.2">
      <c r="A181" s="30"/>
      <c r="B181" s="45">
        <v>78</v>
      </c>
      <c r="C181" s="46" t="s">
        <v>100</v>
      </c>
      <c r="D181" s="47">
        <v>10300</v>
      </c>
      <c r="E181" s="33"/>
      <c r="F181" s="33"/>
      <c r="G181" s="30"/>
      <c r="H181" s="30"/>
      <c r="I181" s="30"/>
    </row>
    <row r="182" spans="1:11" x14ac:dyDescent="0.2">
      <c r="A182" s="30"/>
      <c r="B182" s="45">
        <v>79</v>
      </c>
      <c r="C182" s="46" t="s">
        <v>101</v>
      </c>
      <c r="D182" s="47">
        <v>1</v>
      </c>
      <c r="E182" s="33"/>
      <c r="F182" s="33"/>
      <c r="G182" s="30"/>
      <c r="H182" s="30"/>
      <c r="I182" s="30"/>
    </row>
    <row r="183" spans="1:11" x14ac:dyDescent="0.2">
      <c r="A183" s="30"/>
      <c r="B183" s="45">
        <v>80</v>
      </c>
      <c r="C183" s="46" t="s">
        <v>103</v>
      </c>
      <c r="D183" s="47">
        <v>8.6999999999999993</v>
      </c>
      <c r="E183" s="33"/>
      <c r="F183" s="33"/>
      <c r="G183" s="30"/>
      <c r="H183" s="30"/>
      <c r="I183" s="30"/>
    </row>
    <row r="184" spans="1:11" x14ac:dyDescent="0.2">
      <c r="A184" s="30"/>
      <c r="B184" s="45">
        <v>81</v>
      </c>
      <c r="C184" s="46" t="s">
        <v>102</v>
      </c>
      <c r="D184" s="47">
        <v>13</v>
      </c>
      <c r="E184" s="33"/>
      <c r="F184" s="33"/>
      <c r="G184" s="30"/>
      <c r="H184" s="30"/>
      <c r="I184" s="30"/>
    </row>
    <row r="185" spans="1:11" x14ac:dyDescent="0.2">
      <c r="A185" s="30"/>
      <c r="B185" s="45">
        <v>82</v>
      </c>
      <c r="C185" s="46" t="s">
        <v>195</v>
      </c>
      <c r="D185" s="47">
        <v>3.3</v>
      </c>
      <c r="E185" s="33"/>
      <c r="F185" s="33"/>
      <c r="G185" s="30"/>
      <c r="H185" s="30"/>
      <c r="I185" s="30"/>
    </row>
    <row r="186" spans="1:11" x14ac:dyDescent="0.2">
      <c r="A186" s="30"/>
      <c r="B186" s="45">
        <v>83</v>
      </c>
      <c r="C186" s="46" t="s">
        <v>196</v>
      </c>
      <c r="D186" s="47">
        <v>3</v>
      </c>
      <c r="E186" s="33"/>
      <c r="F186" s="33"/>
      <c r="G186" s="30"/>
      <c r="H186" s="30"/>
      <c r="I186" s="30"/>
    </row>
    <row r="187" spans="1:11" x14ac:dyDescent="0.2">
      <c r="A187" s="30"/>
      <c r="B187" s="45">
        <v>84</v>
      </c>
      <c r="C187" s="46" t="s">
        <v>104</v>
      </c>
      <c r="D187" s="47">
        <v>1943</v>
      </c>
      <c r="E187" s="33"/>
      <c r="F187" s="33"/>
      <c r="G187" s="30"/>
      <c r="H187" s="30"/>
      <c r="I187" s="30"/>
    </row>
    <row r="188" spans="1:11" x14ac:dyDescent="0.2">
      <c r="A188" s="30"/>
      <c r="B188" s="45">
        <v>85</v>
      </c>
      <c r="C188" s="46" t="s">
        <v>105</v>
      </c>
      <c r="D188" s="47">
        <v>1585</v>
      </c>
      <c r="E188" s="33"/>
      <c r="F188" s="33"/>
      <c r="G188" s="30"/>
      <c r="H188" s="30"/>
      <c r="I188" s="30"/>
    </row>
    <row r="189" spans="1:11" x14ac:dyDescent="0.2">
      <c r="A189" s="30"/>
      <c r="B189" s="45">
        <v>86</v>
      </c>
      <c r="C189" s="46" t="s">
        <v>106</v>
      </c>
      <c r="D189" s="47">
        <v>4657</v>
      </c>
      <c r="E189" s="33"/>
      <c r="F189" s="33"/>
      <c r="G189" s="30"/>
      <c r="H189" s="30"/>
      <c r="I189" s="30"/>
    </row>
    <row r="190" spans="1:11" x14ac:dyDescent="0.2">
      <c r="A190" s="30"/>
      <c r="B190" s="30"/>
      <c r="C190" s="30"/>
      <c r="D190" s="30"/>
      <c r="E190" s="30"/>
      <c r="F190" s="30"/>
      <c r="G190" s="30"/>
      <c r="H190" s="30"/>
      <c r="I190" s="30"/>
      <c r="J190" s="30"/>
    </row>
    <row r="191" spans="1:11" x14ac:dyDescent="0.2">
      <c r="A191" s="40" t="s">
        <v>210</v>
      </c>
      <c r="B191" s="40"/>
      <c r="C191" s="40"/>
      <c r="D191" s="41"/>
      <c r="E191" s="41"/>
      <c r="F191" s="41"/>
      <c r="G191" s="41"/>
      <c r="H191" s="41"/>
      <c r="I191" s="41"/>
      <c r="J191" s="41"/>
      <c r="K191"/>
    </row>
    <row r="192" spans="1:11" ht="34" x14ac:dyDescent="0.2">
      <c r="A192" s="30"/>
      <c r="B192" s="42" t="s">
        <v>18</v>
      </c>
      <c r="C192" s="48" t="s">
        <v>19</v>
      </c>
      <c r="D192" s="48" t="s">
        <v>197</v>
      </c>
      <c r="E192" s="48" t="s">
        <v>198</v>
      </c>
      <c r="F192" s="48" t="s">
        <v>199</v>
      </c>
      <c r="G192" s="48" t="s">
        <v>200</v>
      </c>
      <c r="H192" s="48" t="s">
        <v>213</v>
      </c>
      <c r="I192" s="49" t="s">
        <v>111</v>
      </c>
    </row>
    <row r="193" spans="1:9" x14ac:dyDescent="0.2">
      <c r="A193" s="30"/>
      <c r="B193" s="45">
        <v>1</v>
      </c>
      <c r="C193" s="50" t="s">
        <v>110</v>
      </c>
      <c r="D193" s="50"/>
      <c r="E193" s="50"/>
      <c r="F193" s="50"/>
      <c r="G193" s="50"/>
      <c r="H193" s="50"/>
      <c r="I193" s="50">
        <f>G193*H193</f>
        <v>0</v>
      </c>
    </row>
    <row r="194" spans="1:9" x14ac:dyDescent="0.2">
      <c r="A194" s="30"/>
      <c r="B194" s="45">
        <v>2</v>
      </c>
      <c r="C194" s="50" t="s">
        <v>201</v>
      </c>
      <c r="D194" s="50"/>
      <c r="E194" s="50"/>
      <c r="F194" s="41"/>
      <c r="G194" s="45"/>
      <c r="H194" s="50"/>
      <c r="I194" s="50">
        <f t="shared" ref="I194:I200" si="5">G194*H194</f>
        <v>0</v>
      </c>
    </row>
    <row r="195" spans="1:9" x14ac:dyDescent="0.2">
      <c r="A195" s="30"/>
      <c r="B195" s="45">
        <v>3</v>
      </c>
      <c r="C195" s="50" t="s">
        <v>202</v>
      </c>
      <c r="D195" s="50"/>
      <c r="E195" s="50"/>
      <c r="F195" s="51"/>
      <c r="G195" s="50"/>
      <c r="H195" s="50"/>
      <c r="I195" s="50">
        <f t="shared" si="5"/>
        <v>0</v>
      </c>
    </row>
    <row r="196" spans="1:9" x14ac:dyDescent="0.2">
      <c r="A196" s="30"/>
      <c r="B196" s="45">
        <v>4</v>
      </c>
      <c r="C196" s="50" t="s">
        <v>203</v>
      </c>
      <c r="D196" s="50"/>
      <c r="E196" s="50"/>
      <c r="F196" s="50"/>
      <c r="G196" s="50"/>
      <c r="H196" s="50"/>
      <c r="I196" s="50">
        <f t="shared" si="5"/>
        <v>0</v>
      </c>
    </row>
    <row r="197" spans="1:9" x14ac:dyDescent="0.2">
      <c r="A197" s="30"/>
      <c r="B197" s="45">
        <v>5</v>
      </c>
      <c r="C197" s="50" t="s">
        <v>204</v>
      </c>
      <c r="D197" s="50"/>
      <c r="E197" s="50"/>
      <c r="F197" s="50"/>
      <c r="G197" s="50"/>
      <c r="H197" s="50"/>
      <c r="I197" s="50">
        <f t="shared" si="5"/>
        <v>0</v>
      </c>
    </row>
    <row r="198" spans="1:9" x14ac:dyDescent="0.2">
      <c r="A198" s="30"/>
      <c r="B198" s="45">
        <v>6</v>
      </c>
      <c r="C198" s="50" t="s">
        <v>205</v>
      </c>
      <c r="D198" s="50"/>
      <c r="E198" s="50"/>
      <c r="F198" s="50"/>
      <c r="G198" s="50"/>
      <c r="H198" s="50"/>
      <c r="I198" s="50">
        <f t="shared" si="5"/>
        <v>0</v>
      </c>
    </row>
    <row r="199" spans="1:9" x14ac:dyDescent="0.2">
      <c r="A199" s="30"/>
      <c r="B199" s="45">
        <v>7</v>
      </c>
      <c r="C199" s="50" t="s">
        <v>206</v>
      </c>
      <c r="D199" s="50"/>
      <c r="E199" s="50"/>
      <c r="F199" s="50"/>
      <c r="G199" s="50"/>
      <c r="H199" s="50"/>
      <c r="I199" s="50">
        <f t="shared" si="5"/>
        <v>0</v>
      </c>
    </row>
    <row r="200" spans="1:9" ht="17" thickBot="1" x14ac:dyDescent="0.25">
      <c r="B200" s="52">
        <v>8</v>
      </c>
      <c r="C200" s="53" t="s">
        <v>207</v>
      </c>
      <c r="D200" s="53"/>
      <c r="E200" s="53"/>
      <c r="F200" s="53"/>
      <c r="G200" s="53"/>
      <c r="H200" s="53"/>
      <c r="I200" s="53">
        <f t="shared" si="5"/>
        <v>0</v>
      </c>
    </row>
    <row r="201" spans="1:9" ht="17" thickBot="1" x14ac:dyDescent="0.25">
      <c r="B201" s="54" t="s">
        <v>44</v>
      </c>
      <c r="C201" s="132">
        <f>SUM(I193:I200)</f>
        <v>0</v>
      </c>
      <c r="D201" s="133"/>
      <c r="E201" s="133"/>
      <c r="F201" s="133"/>
      <c r="G201" s="133"/>
      <c r="H201" s="133"/>
      <c r="I201" s="134"/>
    </row>
    <row r="203" spans="1:9" x14ac:dyDescent="0.2">
      <c r="A203" t="s">
        <v>330</v>
      </c>
      <c r="B203"/>
      <c r="C203"/>
      <c r="D203"/>
      <c r="E203"/>
    </row>
    <row r="204" spans="1:9" x14ac:dyDescent="0.2">
      <c r="B204" s="4" t="s">
        <v>18</v>
      </c>
      <c r="C204" s="42" t="s">
        <v>214</v>
      </c>
      <c r="D204" s="4" t="s">
        <v>124</v>
      </c>
      <c r="E204" s="4" t="s">
        <v>215</v>
      </c>
      <c r="F204" s="4" t="s">
        <v>172</v>
      </c>
    </row>
    <row r="205" spans="1:9" x14ac:dyDescent="0.2">
      <c r="B205" s="1">
        <v>1</v>
      </c>
      <c r="C205" s="1" t="s">
        <v>216</v>
      </c>
      <c r="D205" s="1">
        <v>71.95</v>
      </c>
      <c r="E205" s="1"/>
      <c r="F205" s="1">
        <f>D205*E205</f>
        <v>0</v>
      </c>
    </row>
    <row r="206" spans="1:9" x14ac:dyDescent="0.2">
      <c r="B206" s="1">
        <v>2</v>
      </c>
      <c r="C206" s="1" t="s">
        <v>217</v>
      </c>
      <c r="D206" s="1">
        <v>838.03</v>
      </c>
      <c r="E206" s="1"/>
      <c r="F206" s="1">
        <f>D206*E206</f>
        <v>0</v>
      </c>
    </row>
    <row r="207" spans="1:9" x14ac:dyDescent="0.2">
      <c r="B207" s="1">
        <v>3</v>
      </c>
      <c r="C207" s="1" t="s">
        <v>218</v>
      </c>
      <c r="D207" s="55">
        <v>1041.8</v>
      </c>
      <c r="E207" s="1"/>
      <c r="F207" s="1">
        <f t="shared" ref="F207:F222" si="6">D207*E207</f>
        <v>0</v>
      </c>
    </row>
    <row r="208" spans="1:9" x14ac:dyDescent="0.2">
      <c r="B208" s="1">
        <v>4</v>
      </c>
      <c r="C208" s="1" t="s">
        <v>219</v>
      </c>
      <c r="D208" s="1">
        <v>8.9</v>
      </c>
      <c r="E208" s="1"/>
      <c r="F208" s="1">
        <f t="shared" si="6"/>
        <v>0</v>
      </c>
    </row>
    <row r="209" spans="2:6" x14ac:dyDescent="0.2">
      <c r="B209" s="1">
        <v>5</v>
      </c>
      <c r="C209" s="1" t="s">
        <v>220</v>
      </c>
      <c r="D209" s="1">
        <v>444.94</v>
      </c>
      <c r="E209" s="1"/>
      <c r="F209" s="1">
        <f t="shared" si="6"/>
        <v>0</v>
      </c>
    </row>
    <row r="210" spans="2:6" x14ac:dyDescent="0.2">
      <c r="B210" s="1">
        <v>6</v>
      </c>
      <c r="C210" s="1" t="s">
        <v>221</v>
      </c>
      <c r="D210" s="1">
        <v>446.24</v>
      </c>
      <c r="E210" s="1"/>
      <c r="F210" s="1">
        <f t="shared" si="6"/>
        <v>0</v>
      </c>
    </row>
    <row r="211" spans="2:6" x14ac:dyDescent="0.2">
      <c r="B211" s="1">
        <v>7</v>
      </c>
      <c r="C211" s="1" t="s">
        <v>222</v>
      </c>
      <c r="D211" s="1">
        <v>626.87</v>
      </c>
      <c r="E211" s="1"/>
      <c r="F211" s="1">
        <f t="shared" si="6"/>
        <v>0</v>
      </c>
    </row>
    <row r="212" spans="2:6" x14ac:dyDescent="0.2">
      <c r="B212" s="1">
        <v>8</v>
      </c>
      <c r="C212" s="1" t="s">
        <v>223</v>
      </c>
      <c r="D212" s="1">
        <v>578.96</v>
      </c>
      <c r="E212" s="1"/>
      <c r="F212" s="1">
        <f t="shared" si="6"/>
        <v>0</v>
      </c>
    </row>
    <row r="213" spans="2:6" x14ac:dyDescent="0.2">
      <c r="B213" s="1">
        <v>9</v>
      </c>
      <c r="C213" s="1" t="s">
        <v>224</v>
      </c>
      <c r="D213" s="1">
        <v>578.34</v>
      </c>
      <c r="E213" s="1"/>
      <c r="F213" s="1">
        <f t="shared" si="6"/>
        <v>0</v>
      </c>
    </row>
    <row r="214" spans="2:6" x14ac:dyDescent="0.2">
      <c r="B214" s="1">
        <v>10</v>
      </c>
      <c r="C214" s="1" t="s">
        <v>225</v>
      </c>
      <c r="D214" s="1">
        <v>467.05</v>
      </c>
      <c r="E214" s="1"/>
      <c r="F214" s="1">
        <f t="shared" si="6"/>
        <v>0</v>
      </c>
    </row>
    <row r="215" spans="2:6" x14ac:dyDescent="0.2">
      <c r="B215" s="1">
        <v>11</v>
      </c>
      <c r="C215" s="1" t="s">
        <v>226</v>
      </c>
      <c r="D215" s="1">
        <v>8.9</v>
      </c>
      <c r="E215" s="1"/>
      <c r="F215" s="1">
        <f t="shared" si="6"/>
        <v>0</v>
      </c>
    </row>
    <row r="216" spans="2:6" x14ac:dyDescent="0.2">
      <c r="B216" s="1">
        <v>12</v>
      </c>
      <c r="C216" s="1" t="s">
        <v>227</v>
      </c>
      <c r="D216" s="1">
        <v>8.9</v>
      </c>
      <c r="E216" s="1"/>
      <c r="F216" s="1">
        <f t="shared" si="6"/>
        <v>0</v>
      </c>
    </row>
    <row r="217" spans="2:6" x14ac:dyDescent="0.2">
      <c r="B217" s="1">
        <v>13</v>
      </c>
      <c r="C217" s="1" t="s">
        <v>228</v>
      </c>
      <c r="D217" s="1">
        <v>8.9</v>
      </c>
      <c r="E217" s="1"/>
      <c r="F217" s="1">
        <f t="shared" si="6"/>
        <v>0</v>
      </c>
    </row>
    <row r="218" spans="2:6" x14ac:dyDescent="0.2">
      <c r="B218" s="1">
        <v>14</v>
      </c>
      <c r="C218" s="1" t="s">
        <v>229</v>
      </c>
      <c r="D218" s="1">
        <v>8.9</v>
      </c>
      <c r="E218" s="1"/>
      <c r="F218" s="1">
        <f t="shared" si="6"/>
        <v>0</v>
      </c>
    </row>
    <row r="219" spans="2:6" x14ac:dyDescent="0.2">
      <c r="B219" s="1">
        <v>15</v>
      </c>
      <c r="C219" s="1" t="s">
        <v>230</v>
      </c>
      <c r="D219" s="55">
        <v>1041.8</v>
      </c>
      <c r="E219" s="1"/>
      <c r="F219" s="1">
        <f t="shared" si="6"/>
        <v>0</v>
      </c>
    </row>
    <row r="220" spans="2:6" x14ac:dyDescent="0.2">
      <c r="B220" s="1">
        <v>16</v>
      </c>
      <c r="C220" s="1" t="s">
        <v>231</v>
      </c>
      <c r="D220" s="55">
        <v>1041.8</v>
      </c>
      <c r="E220" s="1"/>
      <c r="F220" s="1">
        <f t="shared" si="6"/>
        <v>0</v>
      </c>
    </row>
    <row r="221" spans="2:6" x14ac:dyDescent="0.2">
      <c r="B221" s="1">
        <v>17</v>
      </c>
      <c r="C221" s="1" t="s">
        <v>232</v>
      </c>
      <c r="D221" s="55">
        <v>1041.8</v>
      </c>
      <c r="E221" s="1"/>
      <c r="F221" s="1">
        <f t="shared" si="6"/>
        <v>0</v>
      </c>
    </row>
    <row r="222" spans="2:6" ht="17" thickBot="1" x14ac:dyDescent="0.25">
      <c r="B222" s="38">
        <v>18</v>
      </c>
      <c r="C222" s="38" t="s">
        <v>233</v>
      </c>
      <c r="D222" s="38"/>
      <c r="E222" s="38"/>
      <c r="F222" s="38">
        <f t="shared" si="6"/>
        <v>0</v>
      </c>
    </row>
    <row r="223" spans="2:6" ht="17" thickBot="1" x14ac:dyDescent="0.25">
      <c r="B223" s="56" t="s">
        <v>44</v>
      </c>
      <c r="C223" s="135">
        <f>SUM(F205:F222)</f>
        <v>0</v>
      </c>
      <c r="D223" s="136"/>
      <c r="E223" s="136"/>
      <c r="F223" s="137"/>
    </row>
  </sheetData>
  <mergeCells count="5">
    <mergeCell ref="A2:C3"/>
    <mergeCell ref="D95:J95"/>
    <mergeCell ref="D16:G16"/>
    <mergeCell ref="C201:I201"/>
    <mergeCell ref="C223:F223"/>
  </mergeCells>
  <dataValidations count="2">
    <dataValidation type="list" allowBlank="1" showInputMessage="1" showErrorMessage="1" sqref="D193:D200" xr:uid="{96939DE6-B37B-E840-A02E-AB1189D4840F}">
      <formula1>$C$104:$C$189</formula1>
    </dataValidation>
    <dataValidation type="list" allowBlank="1" showInputMessage="1" showErrorMessage="1" sqref="E193:F200" xr:uid="{AC1A229F-0AB8-254E-9FD9-D0AA382F5921}">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C499-5EB4-7D48-87AB-9EF534BE81C6}">
  <sheetPr>
    <tabColor theme="5"/>
  </sheetPr>
  <dimension ref="A1:K15"/>
  <sheetViews>
    <sheetView showGridLines="0" workbookViewId="0">
      <selection activeCell="D21" sqref="D21"/>
    </sheetView>
  </sheetViews>
  <sheetFormatPr baseColWidth="10" defaultRowHeight="16" x14ac:dyDescent="0.2"/>
  <cols>
    <col min="1" max="1" width="10.83203125" style="57"/>
    <col min="2" max="2" width="14.83203125" style="57" customWidth="1"/>
    <col min="3" max="3" width="13.5" style="57" customWidth="1"/>
    <col min="4" max="4" width="22.1640625" style="57" customWidth="1"/>
    <col min="5" max="5" width="18.33203125" style="57" customWidth="1"/>
    <col min="6" max="16384" width="10.83203125" style="57"/>
  </cols>
  <sheetData>
    <row r="1" spans="1:11" ht="16" customHeight="1" x14ac:dyDescent="0.2">
      <c r="A1" s="127" t="s">
        <v>245</v>
      </c>
      <c r="B1" s="127"/>
      <c r="C1" s="127"/>
    </row>
    <row r="2" spans="1:11" ht="16" customHeight="1" x14ac:dyDescent="0.2">
      <c r="A2" s="127"/>
      <c r="B2" s="127"/>
      <c r="C2" s="127"/>
    </row>
    <row r="3" spans="1:11" x14ac:dyDescent="0.2">
      <c r="A3" s="59" t="s">
        <v>243</v>
      </c>
      <c r="B3" s="59"/>
      <c r="C3" s="59"/>
      <c r="D3" s="59"/>
      <c r="E3" s="59"/>
    </row>
    <row r="4" spans="1:11" x14ac:dyDescent="0.2">
      <c r="A4" s="59" t="s">
        <v>244</v>
      </c>
      <c r="B4" s="59"/>
      <c r="C4" s="59"/>
      <c r="D4" s="59"/>
      <c r="E4" s="59"/>
      <c r="F4" s="59"/>
      <c r="G4" s="59"/>
      <c r="H4" s="59"/>
      <c r="I4" s="59"/>
      <c r="J4" s="59"/>
      <c r="K4" s="59"/>
    </row>
    <row r="6" spans="1:11" x14ac:dyDescent="0.2">
      <c r="A6" s="60" t="s">
        <v>341</v>
      </c>
      <c r="B6" s="60"/>
      <c r="C6" s="59"/>
      <c r="D6" s="59"/>
      <c r="E6" s="59"/>
      <c r="F6" s="59"/>
      <c r="G6" s="59"/>
      <c r="H6" s="59"/>
    </row>
    <row r="7" spans="1:11" x14ac:dyDescent="0.2">
      <c r="A7" s="61" t="s">
        <v>10</v>
      </c>
      <c r="B7" s="61" t="s">
        <v>235</v>
      </c>
      <c r="C7" s="61" t="s">
        <v>128</v>
      </c>
      <c r="D7" s="61" t="s">
        <v>236</v>
      </c>
      <c r="E7" s="61" t="s">
        <v>242</v>
      </c>
      <c r="F7" s="61" t="s">
        <v>237</v>
      </c>
      <c r="G7" s="61" t="s">
        <v>238</v>
      </c>
      <c r="H7" s="61"/>
    </row>
    <row r="8" spans="1:11" ht="17" thickBot="1" x14ac:dyDescent="0.25">
      <c r="A8" s="62" t="s">
        <v>239</v>
      </c>
      <c r="B8" s="62" t="s">
        <v>240</v>
      </c>
      <c r="C8" s="62" t="s">
        <v>241</v>
      </c>
      <c r="D8" s="62">
        <v>0.73</v>
      </c>
      <c r="E8" s="62">
        <v>1.8800000000000001E-2</v>
      </c>
      <c r="F8" s="62"/>
      <c r="G8" s="138">
        <f>$D$8*$E$8*$F$8</f>
        <v>0</v>
      </c>
      <c r="H8" s="139"/>
    </row>
    <row r="9" spans="1:11" ht="17" thickBot="1" x14ac:dyDescent="0.25">
      <c r="A9" s="63" t="s">
        <v>44</v>
      </c>
      <c r="B9" s="140">
        <f>SUM(G8)</f>
        <v>0</v>
      </c>
      <c r="C9" s="141"/>
      <c r="D9" s="141"/>
      <c r="E9" s="141"/>
      <c r="F9" s="141"/>
      <c r="G9" s="141"/>
      <c r="H9" s="142"/>
    </row>
    <row r="11" spans="1:11" x14ac:dyDescent="0.2">
      <c r="A11" s="60" t="s">
        <v>336</v>
      </c>
      <c r="B11" s="59"/>
      <c r="C11" s="59"/>
      <c r="D11" s="59"/>
      <c r="E11" s="59"/>
    </row>
    <row r="12" spans="1:11" x14ac:dyDescent="0.2">
      <c r="A12" s="61" t="s">
        <v>337</v>
      </c>
      <c r="B12" s="61" t="s">
        <v>338</v>
      </c>
      <c r="C12" s="61" t="s">
        <v>1</v>
      </c>
      <c r="D12" s="61" t="s">
        <v>339</v>
      </c>
      <c r="E12" s="61" t="s">
        <v>340</v>
      </c>
    </row>
    <row r="13" spans="1:11" x14ac:dyDescent="0.2">
      <c r="A13" s="11"/>
      <c r="B13" s="11"/>
      <c r="C13" s="11"/>
      <c r="D13" s="11"/>
      <c r="E13" s="11"/>
    </row>
    <row r="14" spans="1:11" x14ac:dyDescent="0.2">
      <c r="A14" s="11"/>
      <c r="B14" s="11"/>
      <c r="C14" s="11"/>
      <c r="D14" s="11"/>
      <c r="E14" s="11"/>
    </row>
    <row r="15" spans="1:11" x14ac:dyDescent="0.2">
      <c r="A15" s="59" t="s">
        <v>457</v>
      </c>
      <c r="B15" s="59"/>
      <c r="C15" s="59"/>
      <c r="D15" s="59"/>
    </row>
  </sheetData>
  <mergeCells count="3">
    <mergeCell ref="A1:C2"/>
    <mergeCell ref="G8:H8"/>
    <mergeCell ref="B9: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3A2C7-8862-5043-9F4D-0056190AD63B}">
  <sheetPr>
    <tabColor theme="3"/>
  </sheetPr>
  <dimension ref="A1:H83"/>
  <sheetViews>
    <sheetView showGridLines="0" topLeftCell="A58" workbookViewId="0">
      <selection activeCell="A10" sqref="A10"/>
    </sheetView>
  </sheetViews>
  <sheetFormatPr baseColWidth="10" defaultRowHeight="16" x14ac:dyDescent="0.2"/>
  <cols>
    <col min="1" max="1" width="34.6640625" style="57" customWidth="1"/>
    <col min="2" max="2" width="23.1640625" style="57" customWidth="1"/>
    <col min="3" max="3" width="35.5" style="57" customWidth="1"/>
    <col min="4" max="4" width="20.6640625" style="57" customWidth="1"/>
    <col min="5" max="5" width="45.5" style="57" customWidth="1"/>
    <col min="6" max="6" width="24.33203125" style="57" customWidth="1"/>
    <col min="7" max="7" width="20.83203125" style="57" customWidth="1"/>
    <col min="8" max="8" width="18.1640625" style="57" customWidth="1"/>
    <col min="9" max="16384" width="10.83203125" style="57"/>
  </cols>
  <sheetData>
    <row r="1" spans="1:5" ht="24" x14ac:dyDescent="0.3">
      <c r="A1" s="7" t="s">
        <v>247</v>
      </c>
      <c r="B1" s="64"/>
    </row>
    <row r="3" spans="1:5" x14ac:dyDescent="0.2">
      <c r="A3" s="17" t="s">
        <v>20</v>
      </c>
      <c r="B3" s="58"/>
    </row>
    <row r="4" spans="1:5" x14ac:dyDescent="0.2">
      <c r="A4" s="4" t="s">
        <v>15</v>
      </c>
      <c r="B4" s="4" t="s">
        <v>32</v>
      </c>
      <c r="C4" s="4" t="s">
        <v>248</v>
      </c>
      <c r="D4" s="4" t="s">
        <v>172</v>
      </c>
    </row>
    <row r="5" spans="1:5" x14ac:dyDescent="0.2">
      <c r="A5" s="1" t="s">
        <v>33</v>
      </c>
      <c r="B5" s="1"/>
      <c r="C5" s="1">
        <v>0.19</v>
      </c>
      <c r="D5" s="1">
        <f>B5*C5</f>
        <v>0</v>
      </c>
    </row>
    <row r="6" spans="1:5" x14ac:dyDescent="0.2">
      <c r="A6" s="1" t="s">
        <v>34</v>
      </c>
      <c r="B6" s="1"/>
      <c r="C6" s="1">
        <v>0.54</v>
      </c>
      <c r="D6" s="1">
        <f>B6*C6</f>
        <v>0</v>
      </c>
    </row>
    <row r="7" spans="1:5" x14ac:dyDescent="0.2">
      <c r="A7" s="1" t="s">
        <v>35</v>
      </c>
      <c r="B7" s="1"/>
      <c r="C7" s="1">
        <v>5.5</v>
      </c>
      <c r="D7" s="1">
        <f t="shared" ref="D7:D17" si="0">B7*C7</f>
        <v>0</v>
      </c>
    </row>
    <row r="8" spans="1:5" x14ac:dyDescent="0.2">
      <c r="A8" s="1" t="s">
        <v>249</v>
      </c>
      <c r="B8" s="1"/>
      <c r="C8" s="1">
        <v>0.84</v>
      </c>
      <c r="D8" s="1">
        <f t="shared" si="0"/>
        <v>0</v>
      </c>
    </row>
    <row r="9" spans="1:5" ht="51" x14ac:dyDescent="0.2">
      <c r="A9" s="2" t="s">
        <v>36</v>
      </c>
      <c r="B9" s="1"/>
      <c r="C9" s="1">
        <v>0.25</v>
      </c>
      <c r="D9" s="1">
        <f t="shared" si="0"/>
        <v>0</v>
      </c>
    </row>
    <row r="10" spans="1:5" ht="35" customHeight="1" x14ac:dyDescent="0.2">
      <c r="A10" s="2" t="s">
        <v>45</v>
      </c>
      <c r="B10" s="1"/>
      <c r="C10" s="1">
        <v>0.52</v>
      </c>
      <c r="D10" s="1">
        <f t="shared" si="0"/>
        <v>0</v>
      </c>
      <c r="E10" s="97"/>
    </row>
    <row r="11" spans="1:5" ht="38" customHeight="1" x14ac:dyDescent="0.2">
      <c r="A11" s="2" t="s">
        <v>37</v>
      </c>
      <c r="B11" s="1"/>
      <c r="C11" s="1">
        <v>0.39</v>
      </c>
      <c r="D11" s="1">
        <f t="shared" si="0"/>
        <v>0</v>
      </c>
    </row>
    <row r="12" spans="1:5" ht="37" customHeight="1" x14ac:dyDescent="0.2">
      <c r="A12" s="2" t="s">
        <v>38</v>
      </c>
      <c r="B12" s="1"/>
      <c r="C12" s="1">
        <v>0.37</v>
      </c>
      <c r="D12" s="1">
        <f t="shared" si="0"/>
        <v>0</v>
      </c>
    </row>
    <row r="13" spans="1:5" ht="37" customHeight="1" x14ac:dyDescent="0.2">
      <c r="A13" s="2" t="s">
        <v>39</v>
      </c>
      <c r="B13" s="1"/>
      <c r="C13" s="1">
        <v>0.59</v>
      </c>
      <c r="D13" s="1">
        <f t="shared" si="0"/>
        <v>0</v>
      </c>
    </row>
    <row r="14" spans="1:5" ht="37" customHeight="1" x14ac:dyDescent="0.2">
      <c r="A14" s="2" t="s">
        <v>23</v>
      </c>
      <c r="B14" s="1"/>
      <c r="C14" s="1">
        <v>0.83</v>
      </c>
      <c r="D14" s="1">
        <f t="shared" si="0"/>
        <v>0</v>
      </c>
    </row>
    <row r="15" spans="1:5" ht="37" customHeight="1" x14ac:dyDescent="0.2">
      <c r="A15" s="2" t="s">
        <v>251</v>
      </c>
      <c r="B15" s="1"/>
      <c r="C15" s="1">
        <v>0.51</v>
      </c>
      <c r="D15" s="1">
        <f t="shared" si="0"/>
        <v>0</v>
      </c>
    </row>
    <row r="16" spans="1:5" ht="17" x14ac:dyDescent="0.2">
      <c r="A16" s="2" t="s">
        <v>39</v>
      </c>
      <c r="B16" s="1"/>
      <c r="C16" s="1">
        <v>0.59</v>
      </c>
      <c r="D16" s="1">
        <f t="shared" si="0"/>
        <v>0</v>
      </c>
    </row>
    <row r="17" spans="1:8" ht="22" customHeight="1" x14ac:dyDescent="0.2">
      <c r="A17" s="2" t="s">
        <v>40</v>
      </c>
      <c r="B17" s="1"/>
      <c r="C17" s="1">
        <v>0.3</v>
      </c>
      <c r="D17" s="1">
        <f t="shared" si="0"/>
        <v>0</v>
      </c>
    </row>
    <row r="18" spans="1:8" ht="17" customHeight="1" thickBot="1" x14ac:dyDescent="0.25">
      <c r="A18" s="66" t="s">
        <v>250</v>
      </c>
      <c r="B18" s="38"/>
      <c r="C18" s="38">
        <v>0.28999999999999998</v>
      </c>
      <c r="D18" s="38">
        <f>B18*C18</f>
        <v>0</v>
      </c>
    </row>
    <row r="19" spans="1:8" ht="16" customHeight="1" thickBot="1" x14ac:dyDescent="0.25">
      <c r="A19" s="67" t="s">
        <v>44</v>
      </c>
      <c r="B19" s="143">
        <f>SUM(D5:D18)</f>
        <v>0</v>
      </c>
      <c r="C19" s="129"/>
      <c r="D19" s="130"/>
    </row>
    <row r="22" spans="1:8" x14ac:dyDescent="0.2">
      <c r="A22" s="17" t="s">
        <v>22</v>
      </c>
      <c r="B22" s="58"/>
    </row>
    <row r="23" spans="1:8" x14ac:dyDescent="0.2">
      <c r="A23" s="4" t="s">
        <v>23</v>
      </c>
      <c r="B23" s="39" t="s">
        <v>24</v>
      </c>
      <c r="C23" s="4" t="s">
        <v>25</v>
      </c>
      <c r="D23" s="4" t="s">
        <v>26</v>
      </c>
      <c r="E23" s="4" t="s">
        <v>27</v>
      </c>
      <c r="F23" s="4" t="s">
        <v>28</v>
      </c>
      <c r="G23" s="4" t="s">
        <v>266</v>
      </c>
      <c r="H23" s="4" t="s">
        <v>267</v>
      </c>
    </row>
    <row r="24" spans="1:8" x14ac:dyDescent="0.2">
      <c r="A24" s="1" t="s">
        <v>252</v>
      </c>
      <c r="B24" s="4"/>
      <c r="C24" s="1"/>
      <c r="D24" s="1"/>
      <c r="E24" s="1"/>
      <c r="F24" s="1">
        <f>D24*E24</f>
        <v>0</v>
      </c>
      <c r="G24" s="1">
        <v>0.28000000000000003</v>
      </c>
      <c r="H24" s="1">
        <f>F24*G24</f>
        <v>0</v>
      </c>
    </row>
    <row r="25" spans="1:8" x14ac:dyDescent="0.2">
      <c r="A25" s="1" t="s">
        <v>253</v>
      </c>
      <c r="B25" s="4"/>
      <c r="C25" s="1"/>
      <c r="D25" s="1"/>
      <c r="E25" s="1"/>
      <c r="F25" s="1">
        <f>D25*E25</f>
        <v>0</v>
      </c>
      <c r="G25" s="1">
        <v>0.24299999999999999</v>
      </c>
      <c r="H25" s="1">
        <f>F25*G25</f>
        <v>0</v>
      </c>
    </row>
    <row r="26" spans="1:8" x14ac:dyDescent="0.2">
      <c r="A26" s="1" t="s">
        <v>254</v>
      </c>
      <c r="B26" s="4"/>
      <c r="C26" s="1"/>
      <c r="D26" s="1"/>
      <c r="E26" s="1"/>
      <c r="F26" s="1">
        <f t="shared" ref="F26:F38" si="1">D26*E26</f>
        <v>0</v>
      </c>
      <c r="G26" s="1">
        <v>0.214</v>
      </c>
      <c r="H26" s="1">
        <f t="shared" ref="H26:H32" si="2">F26*G26</f>
        <v>0</v>
      </c>
    </row>
    <row r="27" spans="1:8" x14ac:dyDescent="0.2">
      <c r="A27" s="1" t="s">
        <v>256</v>
      </c>
      <c r="B27" s="4"/>
      <c r="C27" s="1"/>
      <c r="D27" s="1"/>
      <c r="E27" s="1"/>
      <c r="F27" s="1">
        <f t="shared" si="1"/>
        <v>0</v>
      </c>
      <c r="G27" s="1">
        <v>0.14399999999999999</v>
      </c>
      <c r="H27" s="1">
        <f t="shared" si="2"/>
        <v>0</v>
      </c>
    </row>
    <row r="28" spans="1:8" x14ac:dyDescent="0.2">
      <c r="A28" s="1" t="s">
        <v>257</v>
      </c>
      <c r="B28" s="4"/>
      <c r="C28" s="1"/>
      <c r="D28" s="1"/>
      <c r="E28" s="1"/>
      <c r="F28" s="1">
        <f t="shared" si="1"/>
        <v>0</v>
      </c>
      <c r="G28" s="1">
        <v>8.2000000000000003E-2</v>
      </c>
      <c r="H28" s="1">
        <f t="shared" si="2"/>
        <v>0</v>
      </c>
    </row>
    <row r="29" spans="1:8" x14ac:dyDescent="0.2">
      <c r="A29" s="1" t="s">
        <v>255</v>
      </c>
      <c r="B29" s="4"/>
      <c r="C29" s="1"/>
      <c r="D29" s="1"/>
      <c r="E29" s="1"/>
      <c r="F29" s="1">
        <f t="shared" si="1"/>
        <v>0</v>
      </c>
      <c r="G29" s="1">
        <v>9.6000000000000002E-2</v>
      </c>
      <c r="H29" s="1">
        <f t="shared" si="2"/>
        <v>0</v>
      </c>
    </row>
    <row r="30" spans="1:8" x14ac:dyDescent="0.2">
      <c r="A30" s="1" t="s">
        <v>258</v>
      </c>
      <c r="B30" s="4"/>
      <c r="C30" s="1"/>
      <c r="D30" s="1"/>
      <c r="E30" s="1"/>
      <c r="F30" s="1">
        <f t="shared" si="1"/>
        <v>0</v>
      </c>
      <c r="G30" s="1">
        <v>0.157</v>
      </c>
      <c r="H30" s="1">
        <f t="shared" si="2"/>
        <v>0</v>
      </c>
    </row>
    <row r="31" spans="1:8" ht="17" customHeight="1" x14ac:dyDescent="0.2">
      <c r="A31" s="1" t="s">
        <v>259</v>
      </c>
      <c r="B31" s="4"/>
      <c r="C31" s="1"/>
      <c r="D31" s="1"/>
      <c r="E31" s="1"/>
      <c r="F31" s="1">
        <f t="shared" si="1"/>
        <v>0</v>
      </c>
      <c r="G31" s="1">
        <v>0.03</v>
      </c>
      <c r="H31" s="1">
        <f t="shared" si="2"/>
        <v>0</v>
      </c>
    </row>
    <row r="32" spans="1:8" ht="17" customHeight="1" x14ac:dyDescent="0.2">
      <c r="A32" s="1" t="s">
        <v>260</v>
      </c>
      <c r="B32" s="4"/>
      <c r="C32" s="1"/>
      <c r="D32" s="1"/>
      <c r="E32" s="1"/>
      <c r="F32" s="1">
        <f t="shared" si="1"/>
        <v>0</v>
      </c>
      <c r="G32" s="1">
        <v>0.38900000000000001</v>
      </c>
      <c r="H32" s="1">
        <f t="shared" si="2"/>
        <v>0</v>
      </c>
    </row>
    <row r="33" spans="1:8" ht="17" customHeight="1" x14ac:dyDescent="0.2">
      <c r="A33" s="1" t="s">
        <v>261</v>
      </c>
      <c r="B33" s="4"/>
      <c r="C33" s="1"/>
      <c r="D33" s="1"/>
      <c r="E33" s="1"/>
      <c r="F33" s="1">
        <f t="shared" si="1"/>
        <v>0</v>
      </c>
      <c r="G33" s="1">
        <v>0.38800000000000001</v>
      </c>
      <c r="H33" s="1">
        <f t="shared" ref="H33:H37" si="3">F33*G34</f>
        <v>0</v>
      </c>
    </row>
    <row r="34" spans="1:8" x14ac:dyDescent="0.2">
      <c r="A34" s="1" t="s">
        <v>262</v>
      </c>
      <c r="B34" s="1"/>
      <c r="C34" s="1"/>
      <c r="D34" s="1"/>
      <c r="E34" s="1"/>
      <c r="F34" s="1">
        <f t="shared" si="1"/>
        <v>0</v>
      </c>
      <c r="G34" s="1">
        <v>0.23799999999999999</v>
      </c>
      <c r="H34" s="1">
        <f t="shared" si="3"/>
        <v>0</v>
      </c>
    </row>
    <row r="35" spans="1:8" x14ac:dyDescent="0.2">
      <c r="A35" s="1" t="s">
        <v>263</v>
      </c>
      <c r="B35" s="4"/>
      <c r="C35" s="1"/>
      <c r="D35" s="1"/>
      <c r="E35" s="1"/>
      <c r="F35" s="1">
        <f t="shared" si="1"/>
        <v>0</v>
      </c>
      <c r="G35" s="1">
        <v>7.3999999999999996E-2</v>
      </c>
      <c r="H35" s="1">
        <f t="shared" si="3"/>
        <v>0</v>
      </c>
    </row>
    <row r="36" spans="1:8" x14ac:dyDescent="0.2">
      <c r="A36" s="1" t="s">
        <v>143</v>
      </c>
      <c r="B36" s="1"/>
      <c r="C36" s="1"/>
      <c r="D36" s="1"/>
      <c r="E36" s="1"/>
      <c r="F36" s="1">
        <f t="shared" si="1"/>
        <v>0</v>
      </c>
      <c r="G36" s="1">
        <v>0.126</v>
      </c>
      <c r="H36" s="1">
        <f t="shared" si="3"/>
        <v>0</v>
      </c>
    </row>
    <row r="37" spans="1:8" x14ac:dyDescent="0.2">
      <c r="A37" s="1" t="s">
        <v>264</v>
      </c>
      <c r="B37" s="1"/>
      <c r="C37" s="1"/>
      <c r="D37" s="1"/>
      <c r="E37" s="1"/>
      <c r="F37" s="1">
        <f t="shared" si="1"/>
        <v>0</v>
      </c>
      <c r="G37" s="1">
        <v>0.152</v>
      </c>
      <c r="H37" s="1">
        <f t="shared" si="3"/>
        <v>0</v>
      </c>
    </row>
    <row r="38" spans="1:8" ht="17" thickBot="1" x14ac:dyDescent="0.25">
      <c r="A38" s="38" t="s">
        <v>265</v>
      </c>
      <c r="B38" s="38"/>
      <c r="C38" s="38"/>
      <c r="D38" s="38"/>
      <c r="E38" s="38"/>
      <c r="F38" s="38">
        <f t="shared" si="1"/>
        <v>0</v>
      </c>
      <c r="G38" s="38">
        <v>7.6999999999999999E-2</v>
      </c>
      <c r="H38" s="38">
        <f>F38*G40</f>
        <v>0</v>
      </c>
    </row>
    <row r="39" spans="1:8" ht="17" thickBot="1" x14ac:dyDescent="0.25">
      <c r="A39" s="68" t="s">
        <v>44</v>
      </c>
      <c r="B39" s="144">
        <f>SUM(H24:H38)</f>
        <v>0</v>
      </c>
      <c r="C39" s="145"/>
      <c r="D39" s="145"/>
      <c r="E39" s="145"/>
      <c r="F39" s="145"/>
      <c r="G39" s="145"/>
      <c r="H39" s="146"/>
    </row>
    <row r="41" spans="1:8" x14ac:dyDescent="0.2">
      <c r="A41" s="17" t="s">
        <v>21</v>
      </c>
    </row>
    <row r="42" spans="1:8" x14ac:dyDescent="0.2">
      <c r="A42" t="s">
        <v>287</v>
      </c>
      <c r="B42" s="17"/>
      <c r="C42"/>
    </row>
    <row r="43" spans="1:8" ht="39" customHeight="1" x14ac:dyDescent="0.2">
      <c r="A43" s="4" t="s">
        <v>23</v>
      </c>
      <c r="B43" s="5" t="s">
        <v>29</v>
      </c>
      <c r="C43" s="5" t="s">
        <v>30</v>
      </c>
      <c r="D43" s="4" t="s">
        <v>31</v>
      </c>
      <c r="E43" s="4" t="s">
        <v>268</v>
      </c>
      <c r="F43" s="4" t="s">
        <v>111</v>
      </c>
    </row>
    <row r="44" spans="1:8" x14ac:dyDescent="0.2">
      <c r="A44" s="1" t="s">
        <v>252</v>
      </c>
      <c r="B44" s="1"/>
      <c r="C44" s="2"/>
      <c r="D44" s="6">
        <f>C44*B44</f>
        <v>0</v>
      </c>
      <c r="E44" s="1">
        <v>0.28000000000000003</v>
      </c>
      <c r="F44" s="1">
        <f>E44*D44</f>
        <v>0</v>
      </c>
    </row>
    <row r="45" spans="1:8" x14ac:dyDescent="0.2">
      <c r="A45" s="1" t="s">
        <v>253</v>
      </c>
      <c r="B45" s="1"/>
      <c r="C45" s="2"/>
      <c r="D45" s="1">
        <f>C45*B45</f>
        <v>0</v>
      </c>
      <c r="E45" s="1">
        <v>0.24299999999999999</v>
      </c>
      <c r="F45" s="1">
        <f>D45*E45</f>
        <v>0</v>
      </c>
    </row>
    <row r="46" spans="1:8" x14ac:dyDescent="0.2">
      <c r="A46" s="1" t="s">
        <v>254</v>
      </c>
      <c r="B46" s="1"/>
      <c r="C46" s="2"/>
      <c r="D46" s="6">
        <f t="shared" ref="D46:D58" si="4">C46*B46</f>
        <v>0</v>
      </c>
      <c r="E46" s="1">
        <v>0.214</v>
      </c>
      <c r="F46" s="1">
        <f>E46*D46</f>
        <v>0</v>
      </c>
    </row>
    <row r="47" spans="1:8" x14ac:dyDescent="0.2">
      <c r="A47" s="1" t="s">
        <v>256</v>
      </c>
      <c r="B47" s="1"/>
      <c r="C47" s="2"/>
      <c r="D47" s="1">
        <f t="shared" si="4"/>
        <v>0</v>
      </c>
      <c r="E47" s="1">
        <v>0.14399999999999999</v>
      </c>
      <c r="F47" s="1">
        <f t="shared" ref="F47" si="5">D47*E47</f>
        <v>0</v>
      </c>
    </row>
    <row r="48" spans="1:8" x14ac:dyDescent="0.2">
      <c r="A48" s="1" t="s">
        <v>257</v>
      </c>
      <c r="B48" s="1"/>
      <c r="C48" s="2"/>
      <c r="D48" s="6">
        <f t="shared" si="4"/>
        <v>0</v>
      </c>
      <c r="E48" s="1">
        <v>8.2000000000000003E-2</v>
      </c>
      <c r="F48" s="1">
        <f t="shared" ref="F48" si="6">E48*D48</f>
        <v>0</v>
      </c>
    </row>
    <row r="49" spans="1:7" ht="15" customHeight="1" x14ac:dyDescent="0.2">
      <c r="A49" s="1" t="s">
        <v>255</v>
      </c>
      <c r="B49" s="1"/>
      <c r="C49" s="2"/>
      <c r="D49" s="1">
        <f t="shared" si="4"/>
        <v>0</v>
      </c>
      <c r="E49" s="1">
        <v>9.6000000000000002E-2</v>
      </c>
      <c r="F49" s="1">
        <f t="shared" ref="F49" si="7">D49*E49</f>
        <v>0</v>
      </c>
    </row>
    <row r="50" spans="1:7" ht="17" customHeight="1" x14ac:dyDescent="0.2">
      <c r="A50" s="1" t="s">
        <v>258</v>
      </c>
      <c r="B50" s="1"/>
      <c r="C50" s="2"/>
      <c r="D50" s="6">
        <f t="shared" si="4"/>
        <v>0</v>
      </c>
      <c r="E50" s="1">
        <v>0.157</v>
      </c>
      <c r="F50" s="1">
        <f t="shared" ref="F50" si="8">E50*D50</f>
        <v>0</v>
      </c>
    </row>
    <row r="51" spans="1:7" x14ac:dyDescent="0.2">
      <c r="A51" s="1" t="s">
        <v>259</v>
      </c>
      <c r="B51" s="1"/>
      <c r="C51" s="2"/>
      <c r="D51" s="1">
        <f t="shared" si="4"/>
        <v>0</v>
      </c>
      <c r="E51" s="1">
        <v>0.03</v>
      </c>
      <c r="F51" s="1">
        <f>D51*E51</f>
        <v>0</v>
      </c>
    </row>
    <row r="52" spans="1:7" x14ac:dyDescent="0.2">
      <c r="A52" s="1" t="s">
        <v>260</v>
      </c>
      <c r="B52" s="1"/>
      <c r="C52" s="2"/>
      <c r="D52" s="6">
        <f t="shared" si="4"/>
        <v>0</v>
      </c>
      <c r="E52" s="1">
        <v>0.38900000000000001</v>
      </c>
      <c r="F52" s="1">
        <f t="shared" ref="F52" si="9">E52*D52</f>
        <v>0</v>
      </c>
    </row>
    <row r="53" spans="1:7" x14ac:dyDescent="0.2">
      <c r="A53" s="1" t="s">
        <v>261</v>
      </c>
      <c r="B53" s="1"/>
      <c r="C53" s="2"/>
      <c r="D53" s="1">
        <f t="shared" si="4"/>
        <v>0</v>
      </c>
      <c r="E53" s="1">
        <v>0.38800000000000001</v>
      </c>
      <c r="F53" s="1">
        <f t="shared" ref="F53" si="10">D53*E53</f>
        <v>0</v>
      </c>
    </row>
    <row r="54" spans="1:7" x14ac:dyDescent="0.2">
      <c r="A54" s="1" t="s">
        <v>262</v>
      </c>
      <c r="B54" s="1"/>
      <c r="C54" s="2"/>
      <c r="D54" s="6">
        <f t="shared" si="4"/>
        <v>0</v>
      </c>
      <c r="E54" s="1">
        <v>0.23799999999999999</v>
      </c>
      <c r="F54" s="1">
        <f t="shared" ref="F54" si="11">E54*D54</f>
        <v>0</v>
      </c>
    </row>
    <row r="55" spans="1:7" x14ac:dyDescent="0.2">
      <c r="A55" s="1" t="s">
        <v>263</v>
      </c>
      <c r="B55" s="1"/>
      <c r="C55" s="2"/>
      <c r="D55" s="1">
        <f t="shared" si="4"/>
        <v>0</v>
      </c>
      <c r="E55" s="1">
        <v>7.3999999999999996E-2</v>
      </c>
      <c r="F55" s="1">
        <f t="shared" ref="F55" si="12">D55*E55</f>
        <v>0</v>
      </c>
    </row>
    <row r="56" spans="1:7" x14ac:dyDescent="0.2">
      <c r="A56" s="1" t="s">
        <v>143</v>
      </c>
      <c r="B56" s="2"/>
      <c r="C56" s="2"/>
      <c r="D56" s="6">
        <f t="shared" si="4"/>
        <v>0</v>
      </c>
      <c r="E56" s="1">
        <v>0.126</v>
      </c>
      <c r="F56" s="1">
        <f>E56*D56</f>
        <v>0</v>
      </c>
    </row>
    <row r="57" spans="1:7" x14ac:dyDescent="0.2">
      <c r="A57" s="1" t="s">
        <v>264</v>
      </c>
      <c r="B57" s="2"/>
      <c r="C57" s="2"/>
      <c r="D57" s="1">
        <f t="shared" si="4"/>
        <v>0</v>
      </c>
      <c r="E57" s="1">
        <v>0.152</v>
      </c>
      <c r="F57" s="1">
        <f>D57*E57</f>
        <v>0</v>
      </c>
    </row>
    <row r="58" spans="1:7" ht="17" thickBot="1" x14ac:dyDescent="0.25">
      <c r="A58" s="38" t="s">
        <v>265</v>
      </c>
      <c r="B58" s="66"/>
      <c r="C58" s="66"/>
      <c r="D58" s="10">
        <f t="shared" si="4"/>
        <v>0</v>
      </c>
      <c r="E58" s="38">
        <v>7.6999999999999999E-2</v>
      </c>
      <c r="F58" s="38">
        <f>E58*D58</f>
        <v>0</v>
      </c>
    </row>
    <row r="59" spans="1:7" ht="17" thickBot="1" x14ac:dyDescent="0.25">
      <c r="A59" s="68" t="s">
        <v>44</v>
      </c>
      <c r="B59" s="150">
        <f>SUM(F44:F58)</f>
        <v>0</v>
      </c>
      <c r="C59" s="151"/>
      <c r="D59" s="151"/>
      <c r="E59" s="151"/>
      <c r="F59" s="152"/>
    </row>
    <row r="60" spans="1:7" x14ac:dyDescent="0.2">
      <c r="C60" s="65"/>
    </row>
    <row r="61" spans="1:7" x14ac:dyDescent="0.2">
      <c r="A61" s="17" t="s">
        <v>277</v>
      </c>
    </row>
    <row r="62" spans="1:7" x14ac:dyDescent="0.2">
      <c r="A62" t="s">
        <v>269</v>
      </c>
      <c r="B62"/>
      <c r="C62"/>
    </row>
    <row r="63" spans="1:7" x14ac:dyDescent="0.2">
      <c r="A63" s="58"/>
    </row>
    <row r="64" spans="1:7" x14ac:dyDescent="0.2">
      <c r="A64" s="131" t="s">
        <v>41</v>
      </c>
      <c r="B64" s="131" t="s">
        <v>274</v>
      </c>
      <c r="C64" s="131"/>
      <c r="D64" s="131"/>
      <c r="E64" s="4"/>
      <c r="F64" s="4"/>
      <c r="G64" s="4"/>
    </row>
    <row r="65" spans="1:8" ht="34" x14ac:dyDescent="0.2">
      <c r="A65" s="131"/>
      <c r="B65" s="5" t="s">
        <v>272</v>
      </c>
      <c r="C65" s="4" t="s">
        <v>43</v>
      </c>
      <c r="D65" s="5" t="s">
        <v>273</v>
      </c>
      <c r="E65" s="4" t="s">
        <v>276</v>
      </c>
      <c r="F65" s="4" t="s">
        <v>275</v>
      </c>
      <c r="G65" s="4" t="s">
        <v>111</v>
      </c>
    </row>
    <row r="66" spans="1:8" ht="17" x14ac:dyDescent="0.2">
      <c r="A66" s="2" t="s">
        <v>270</v>
      </c>
      <c r="B66" s="1"/>
      <c r="C66" s="1"/>
      <c r="D66" s="1"/>
      <c r="E66" s="1"/>
      <c r="F66" s="1">
        <v>0.5</v>
      </c>
      <c r="G66" s="1">
        <f>E66*F66</f>
        <v>0</v>
      </c>
    </row>
    <row r="67" spans="1:8" ht="17" thickBot="1" x14ac:dyDescent="0.25">
      <c r="A67" s="38" t="s">
        <v>271</v>
      </c>
      <c r="B67" s="38"/>
      <c r="C67" s="38"/>
      <c r="D67" s="38"/>
      <c r="E67" s="38"/>
      <c r="F67" s="38">
        <v>0.02</v>
      </c>
      <c r="G67" s="38">
        <f>E67*F67</f>
        <v>0</v>
      </c>
    </row>
    <row r="68" spans="1:8" ht="17" thickBot="1" x14ac:dyDescent="0.25">
      <c r="A68" s="56" t="s">
        <v>44</v>
      </c>
      <c r="B68" s="153">
        <f>SUM(G66:G67)</f>
        <v>0</v>
      </c>
      <c r="C68" s="154"/>
      <c r="D68" s="154"/>
      <c r="E68" s="154"/>
      <c r="F68" s="154"/>
      <c r="G68" s="155"/>
    </row>
    <row r="70" spans="1:8" x14ac:dyDescent="0.2">
      <c r="A70" s="17" t="s">
        <v>278</v>
      </c>
    </row>
    <row r="71" spans="1:8" x14ac:dyDescent="0.2">
      <c r="A71" t="s">
        <v>279</v>
      </c>
      <c r="B71"/>
      <c r="C71"/>
    </row>
    <row r="72" spans="1:8" ht="34" x14ac:dyDescent="0.2">
      <c r="A72" s="5" t="s">
        <v>41</v>
      </c>
      <c r="B72" s="5" t="s">
        <v>42</v>
      </c>
      <c r="C72" s="4" t="s">
        <v>280</v>
      </c>
      <c r="D72" s="5" t="s">
        <v>283</v>
      </c>
      <c r="E72" s="5" t="s">
        <v>284</v>
      </c>
      <c r="F72" s="5" t="s">
        <v>286</v>
      </c>
      <c r="G72" s="5" t="s">
        <v>285</v>
      </c>
      <c r="H72" s="5" t="s">
        <v>111</v>
      </c>
    </row>
    <row r="73" spans="1:8" ht="17" x14ac:dyDescent="0.2">
      <c r="A73" s="2" t="s">
        <v>281</v>
      </c>
      <c r="B73" s="1"/>
      <c r="C73" s="1"/>
      <c r="D73" s="1">
        <v>0.35</v>
      </c>
      <c r="E73" s="1">
        <v>0.6</v>
      </c>
      <c r="F73" s="1">
        <v>0.4</v>
      </c>
      <c r="G73" s="1">
        <v>1</v>
      </c>
      <c r="H73" s="1">
        <f>G73*F73*E73*D73*B73</f>
        <v>0</v>
      </c>
    </row>
    <row r="74" spans="1:8" x14ac:dyDescent="0.2">
      <c r="A74" s="1" t="s">
        <v>282</v>
      </c>
      <c r="B74" s="1"/>
      <c r="C74" s="1"/>
      <c r="D74" s="1">
        <v>0.5</v>
      </c>
      <c r="E74" s="1">
        <v>0.5</v>
      </c>
      <c r="F74" s="1">
        <v>0.27500000000000002</v>
      </c>
      <c r="G74" s="1">
        <v>1</v>
      </c>
      <c r="H74" s="1">
        <f>G74*F74*E74*D74*B74</f>
        <v>0</v>
      </c>
    </row>
    <row r="75" spans="1:8" x14ac:dyDescent="0.2">
      <c r="A75" s="4" t="s">
        <v>44</v>
      </c>
      <c r="B75" s="147">
        <f>SUM(H73:H74)</f>
        <v>0</v>
      </c>
      <c r="C75" s="148"/>
      <c r="D75" s="148"/>
      <c r="E75" s="148"/>
      <c r="F75" s="148"/>
      <c r="G75" s="148"/>
      <c r="H75" s="149"/>
    </row>
    <row r="77" spans="1:8" x14ac:dyDescent="0.2">
      <c r="A77" s="17" t="s">
        <v>441</v>
      </c>
      <c r="B77"/>
    </row>
    <row r="78" spans="1:8" x14ac:dyDescent="0.2">
      <c r="A78" s="4" t="s">
        <v>41</v>
      </c>
      <c r="B78" s="4" t="s">
        <v>128</v>
      </c>
      <c r="C78" s="4" t="s">
        <v>124</v>
      </c>
      <c r="D78" s="4" t="s">
        <v>237</v>
      </c>
      <c r="E78" s="4" t="s">
        <v>172</v>
      </c>
    </row>
    <row r="79" spans="1:8" ht="17" thickBot="1" x14ac:dyDescent="0.25">
      <c r="A79" s="38" t="s">
        <v>343</v>
      </c>
      <c r="B79" s="38" t="s">
        <v>123</v>
      </c>
      <c r="C79" s="38">
        <v>0.14899999999999999</v>
      </c>
      <c r="D79" s="38"/>
      <c r="E79" s="38">
        <f>C79*D79</f>
        <v>0</v>
      </c>
    </row>
    <row r="80" spans="1:8" ht="17" thickBot="1" x14ac:dyDescent="0.25">
      <c r="A80" s="68" t="s">
        <v>44</v>
      </c>
      <c r="B80" s="143">
        <f>E79</f>
        <v>0</v>
      </c>
      <c r="C80" s="129"/>
      <c r="D80" s="129"/>
      <c r="E80" s="130"/>
    </row>
    <row r="83" spans="2:2" x14ac:dyDescent="0.2">
      <c r="B83"/>
    </row>
  </sheetData>
  <mergeCells count="8">
    <mergeCell ref="B80:E80"/>
    <mergeCell ref="B39:H39"/>
    <mergeCell ref="B19:D19"/>
    <mergeCell ref="B64:D64"/>
    <mergeCell ref="A64:A65"/>
    <mergeCell ref="B75:H75"/>
    <mergeCell ref="B59:F59"/>
    <mergeCell ref="B68:G6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9189-879D-444D-BFE7-8D36AE551DF9}">
  <sheetPr>
    <tabColor rgb="FF7030A0"/>
  </sheetPr>
  <dimension ref="A2:F7"/>
  <sheetViews>
    <sheetView showGridLines="0" workbookViewId="0">
      <selection activeCell="B12" sqref="B12"/>
    </sheetView>
  </sheetViews>
  <sheetFormatPr baseColWidth="10" defaultRowHeight="16" x14ac:dyDescent="0.2"/>
  <cols>
    <col min="1" max="1" width="10.83203125" style="15"/>
    <col min="2" max="2" width="38.1640625" style="15" customWidth="1"/>
    <col min="3" max="3" width="32" style="15" customWidth="1"/>
    <col min="4" max="4" width="21.33203125" style="15" customWidth="1"/>
    <col min="5" max="5" width="10.83203125" style="15"/>
    <col min="6" max="6" width="20.33203125" style="15" customWidth="1"/>
    <col min="7" max="16384" width="10.83203125" style="15"/>
  </cols>
  <sheetData>
    <row r="2" spans="1:6" ht="24" x14ac:dyDescent="0.3">
      <c r="A2" s="156" t="s">
        <v>307</v>
      </c>
      <c r="B2" s="157"/>
      <c r="C2" s="157"/>
      <c r="D2" s="157"/>
      <c r="E2" s="157"/>
      <c r="F2" s="158"/>
    </row>
    <row r="3" spans="1:6" ht="29" customHeight="1" x14ac:dyDescent="0.2">
      <c r="A3" s="61" t="s">
        <v>288</v>
      </c>
      <c r="B3" s="87" t="s">
        <v>291</v>
      </c>
      <c r="C3" s="87" t="s">
        <v>292</v>
      </c>
      <c r="D3" s="88" t="s">
        <v>293</v>
      </c>
      <c r="E3" s="163" t="s">
        <v>294</v>
      </c>
      <c r="F3" s="164"/>
    </row>
    <row r="4" spans="1:6" ht="34" x14ac:dyDescent="0.2">
      <c r="A4" s="61" t="s">
        <v>11</v>
      </c>
      <c r="B4" s="89" t="s">
        <v>300</v>
      </c>
      <c r="C4" s="11" t="s">
        <v>304</v>
      </c>
      <c r="D4" s="11" t="s">
        <v>297</v>
      </c>
      <c r="E4" s="159" t="s">
        <v>298</v>
      </c>
      <c r="F4" s="160"/>
    </row>
    <row r="5" spans="1:6" ht="34" x14ac:dyDescent="0.2">
      <c r="A5" s="61" t="s">
        <v>289</v>
      </c>
      <c r="B5" s="11" t="s">
        <v>301</v>
      </c>
      <c r="C5" s="9" t="s">
        <v>305</v>
      </c>
      <c r="D5" s="11" t="s">
        <v>297</v>
      </c>
      <c r="E5" s="161" t="s">
        <v>299</v>
      </c>
      <c r="F5" s="162"/>
    </row>
    <row r="6" spans="1:6" ht="34" customHeight="1" x14ac:dyDescent="0.2">
      <c r="A6" s="61" t="s">
        <v>290</v>
      </c>
      <c r="B6" s="11" t="s">
        <v>302</v>
      </c>
      <c r="C6" s="9" t="s">
        <v>303</v>
      </c>
      <c r="D6" s="11" t="s">
        <v>297</v>
      </c>
      <c r="E6" s="161" t="s">
        <v>306</v>
      </c>
      <c r="F6" s="162"/>
    </row>
    <row r="7" spans="1:6" x14ac:dyDescent="0.2">
      <c r="A7" s="15" t="s">
        <v>456</v>
      </c>
    </row>
  </sheetData>
  <mergeCells count="5">
    <mergeCell ref="A2:F2"/>
    <mergeCell ref="E4:F4"/>
    <mergeCell ref="E5:F5"/>
    <mergeCell ref="E6:F6"/>
    <mergeCell ref="E3:F3"/>
  </mergeCells>
  <dataValidations count="1">
    <dataValidation type="list" allowBlank="1" showInputMessage="1" showErrorMessage="1" sqref="D4:D6" xr:uid="{2D358210-563B-B743-B1CE-2661390D636D}">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D65F-0F67-F14E-950E-3EDBEB11AECE}">
  <sheetPr>
    <tabColor rgb="FF0070C0"/>
  </sheetPr>
  <dimension ref="B2:F18"/>
  <sheetViews>
    <sheetView showGridLines="0" topLeftCell="E1" workbookViewId="0">
      <selection activeCell="H9" sqref="H9"/>
    </sheetView>
  </sheetViews>
  <sheetFormatPr baseColWidth="10" defaultRowHeight="16" x14ac:dyDescent="0.2"/>
  <cols>
    <col min="1" max="1" width="10.83203125" style="15"/>
    <col min="2" max="2" width="6.1640625" style="15" customWidth="1"/>
    <col min="3" max="3" width="24" style="15" customWidth="1"/>
    <col min="4" max="4" width="98.1640625" style="15" customWidth="1"/>
    <col min="5" max="5" width="70.1640625" style="15" customWidth="1"/>
    <col min="6" max="6" width="30.6640625" style="15" customWidth="1"/>
    <col min="7" max="16384" width="10.83203125" style="15"/>
  </cols>
  <sheetData>
    <row r="2" spans="2:6" ht="24" customHeight="1" x14ac:dyDescent="0.2">
      <c r="B2" s="165" t="s">
        <v>312</v>
      </c>
      <c r="C2" s="165"/>
      <c r="D2" s="165"/>
      <c r="E2" s="165"/>
      <c r="F2" s="166"/>
    </row>
    <row r="3" spans="2:6" x14ac:dyDescent="0.2">
      <c r="B3" s="90" t="s">
        <v>328</v>
      </c>
      <c r="C3" s="91" t="s">
        <v>313</v>
      </c>
      <c r="D3" s="91" t="s">
        <v>309</v>
      </c>
      <c r="E3" s="91" t="s">
        <v>310</v>
      </c>
      <c r="F3" s="91" t="s">
        <v>6</v>
      </c>
    </row>
    <row r="4" spans="2:6" ht="34" x14ac:dyDescent="0.2">
      <c r="B4" s="1">
        <v>1</v>
      </c>
      <c r="C4" s="92" t="s">
        <v>321</v>
      </c>
      <c r="D4" s="2" t="s">
        <v>322</v>
      </c>
      <c r="E4" s="93" t="s">
        <v>325</v>
      </c>
      <c r="F4" s="94" t="s">
        <v>324</v>
      </c>
    </row>
    <row r="5" spans="2:6" ht="56" customHeight="1" x14ac:dyDescent="0.2">
      <c r="B5" s="1"/>
      <c r="C5" s="1" t="s">
        <v>411</v>
      </c>
      <c r="D5" s="2" t="s">
        <v>435</v>
      </c>
      <c r="E5" s="93" t="s">
        <v>325</v>
      </c>
      <c r="F5" s="94" t="s">
        <v>425</v>
      </c>
    </row>
    <row r="6" spans="2:6" ht="34" x14ac:dyDescent="0.2">
      <c r="B6" s="1">
        <v>2</v>
      </c>
      <c r="C6" s="2" t="s">
        <v>320</v>
      </c>
      <c r="D6" s="2" t="s">
        <v>323</v>
      </c>
      <c r="E6" s="93" t="s">
        <v>325</v>
      </c>
      <c r="F6" s="94" t="s">
        <v>324</v>
      </c>
    </row>
    <row r="7" spans="2:6" ht="32" customHeight="1" x14ac:dyDescent="0.2">
      <c r="B7" s="1">
        <v>3</v>
      </c>
      <c r="C7" s="2" t="s">
        <v>311</v>
      </c>
      <c r="D7" s="2" t="s">
        <v>409</v>
      </c>
      <c r="E7" s="2" t="s">
        <v>410</v>
      </c>
      <c r="F7" s="95" t="s">
        <v>319</v>
      </c>
    </row>
    <row r="8" spans="2:6" ht="35" customHeight="1" x14ac:dyDescent="0.2">
      <c r="B8" s="1">
        <v>4</v>
      </c>
      <c r="C8" s="2" t="s">
        <v>318</v>
      </c>
      <c r="D8" s="2" t="s">
        <v>316</v>
      </c>
      <c r="E8" s="2" t="s">
        <v>314</v>
      </c>
      <c r="F8" s="95" t="s">
        <v>319</v>
      </c>
    </row>
    <row r="9" spans="2:6" ht="49" customHeight="1" x14ac:dyDescent="0.2">
      <c r="B9" s="1">
        <v>5</v>
      </c>
      <c r="C9" s="2" t="s">
        <v>317</v>
      </c>
      <c r="D9" s="2" t="s">
        <v>408</v>
      </c>
      <c r="E9" s="2" t="s">
        <v>315</v>
      </c>
      <c r="F9" s="95" t="s">
        <v>319</v>
      </c>
    </row>
    <row r="10" spans="2:6" ht="51" x14ac:dyDescent="0.2">
      <c r="B10" s="1">
        <v>6</v>
      </c>
      <c r="C10" s="1" t="s">
        <v>327</v>
      </c>
      <c r="D10" s="2" t="s">
        <v>367</v>
      </c>
      <c r="E10" s="1" t="s">
        <v>344</v>
      </c>
      <c r="F10" s="95" t="s">
        <v>345</v>
      </c>
    </row>
    <row r="11" spans="2:6" ht="17" x14ac:dyDescent="0.2">
      <c r="B11" s="1">
        <v>7</v>
      </c>
      <c r="C11" s="1" t="s">
        <v>329</v>
      </c>
      <c r="D11" s="2" t="s">
        <v>366</v>
      </c>
      <c r="E11" s="1" t="s">
        <v>346</v>
      </c>
      <c r="F11" s="95" t="s">
        <v>347</v>
      </c>
    </row>
    <row r="12" spans="2:6" ht="34" x14ac:dyDescent="0.2">
      <c r="B12" s="1">
        <v>8</v>
      </c>
      <c r="C12" s="1" t="s">
        <v>368</v>
      </c>
      <c r="D12" s="2" t="s">
        <v>348</v>
      </c>
      <c r="E12" s="1" t="s">
        <v>349</v>
      </c>
      <c r="F12" s="95" t="s">
        <v>357</v>
      </c>
    </row>
    <row r="13" spans="2:6" ht="53" customHeight="1" x14ac:dyDescent="0.2">
      <c r="B13" s="1">
        <v>9</v>
      </c>
      <c r="C13" s="1" t="s">
        <v>350</v>
      </c>
      <c r="D13" s="2" t="s">
        <v>351</v>
      </c>
      <c r="E13" s="96" t="s">
        <v>325</v>
      </c>
      <c r="F13" s="95" t="s">
        <v>347</v>
      </c>
    </row>
    <row r="14" spans="2:6" ht="34" x14ac:dyDescent="0.2">
      <c r="B14" s="1">
        <v>10</v>
      </c>
      <c r="C14" s="1" t="s">
        <v>331</v>
      </c>
      <c r="D14" s="2" t="s">
        <v>352</v>
      </c>
      <c r="E14" s="96" t="s">
        <v>325</v>
      </c>
      <c r="F14" s="95" t="s">
        <v>358</v>
      </c>
    </row>
    <row r="15" spans="2:6" ht="51" x14ac:dyDescent="0.2">
      <c r="B15" s="1">
        <v>11</v>
      </c>
      <c r="C15" s="1" t="s">
        <v>332</v>
      </c>
      <c r="D15" s="2" t="s">
        <v>353</v>
      </c>
      <c r="E15" s="2" t="s">
        <v>356</v>
      </c>
      <c r="F15" s="95" t="s">
        <v>354</v>
      </c>
    </row>
    <row r="16" spans="2:6" ht="34" x14ac:dyDescent="0.2">
      <c r="B16" s="1">
        <v>12</v>
      </c>
      <c r="C16" s="1" t="s">
        <v>333</v>
      </c>
      <c r="D16" s="2" t="s">
        <v>355</v>
      </c>
      <c r="E16" s="96" t="s">
        <v>325</v>
      </c>
      <c r="F16" s="95" t="s">
        <v>359</v>
      </c>
    </row>
    <row r="17" spans="2:6" ht="34" x14ac:dyDescent="0.2">
      <c r="B17" s="10">
        <v>13</v>
      </c>
      <c r="C17" s="1" t="s">
        <v>334</v>
      </c>
      <c r="D17" s="2" t="s">
        <v>360</v>
      </c>
      <c r="E17" s="96" t="s">
        <v>325</v>
      </c>
      <c r="F17" s="95" t="s">
        <v>354</v>
      </c>
    </row>
    <row r="18" spans="2:6" x14ac:dyDescent="0.2">
      <c r="B18" s="1">
        <v>14</v>
      </c>
      <c r="C18" s="1" t="s">
        <v>335</v>
      </c>
      <c r="D18" s="1" t="s">
        <v>361</v>
      </c>
      <c r="E18" s="96" t="s">
        <v>325</v>
      </c>
      <c r="F18" s="95" t="s">
        <v>362</v>
      </c>
    </row>
  </sheetData>
  <mergeCells count="1">
    <mergeCell ref="B2:F2"/>
  </mergeCells>
  <hyperlinks>
    <hyperlink ref="F7" r:id="rId1" xr:uid="{C0041E17-8BA3-3040-89AB-3C46C7F27378}"/>
    <hyperlink ref="F8" r:id="rId2" xr:uid="{85272084-1516-D346-99A1-24705387B06C}"/>
    <hyperlink ref="F9" r:id="rId3" xr:uid="{9EC49E7B-43C3-E84B-B914-A1228BC4DBFA}"/>
    <hyperlink ref="F4" r:id="rId4" xr:uid="{1E998A68-8EBB-7243-83BE-E3AEFF503C25}"/>
    <hyperlink ref="F6" r:id="rId5" xr:uid="{8BFC512C-323E-7F4C-B256-BAEA511C76ED}"/>
    <hyperlink ref="F10" r:id="rId6" location=":~:text=(a)%20Stationary%20fuel%20combustion%20sources,waste%20by%20removing%20combustible%20matter." xr:uid="{D9673BC6-CA96-954D-8E27-63BA3222328D}"/>
    <hyperlink ref="F11" r:id="rId7" xr:uid="{A009EFDF-3331-9742-A768-6866D4786296}"/>
    <hyperlink ref="F12" r:id="rId8" xr:uid="{D199129B-4CAD-FB49-BB07-7A2E8C39B0C3}"/>
    <hyperlink ref="F13" r:id="rId9" xr:uid="{B9D76B45-6E29-CC4F-A0C1-B6434715D9D2}"/>
    <hyperlink ref="F14" r:id="rId10" xr:uid="{8CE3E478-CEB7-7F42-A6B6-B4B71DE64CB4}"/>
    <hyperlink ref="F15" r:id="rId11" xr:uid="{FE65BBA8-E9F6-8345-9C18-348890EDE507}"/>
    <hyperlink ref="F16" r:id="rId12" xr:uid="{7BBC54A1-82DE-1F4A-BDB8-80709ECD751A}"/>
    <hyperlink ref="F17" r:id="rId13" xr:uid="{2885EF57-DE52-EC41-9FDB-4691F0052C5B}"/>
    <hyperlink ref="F18" r:id="rId14" xr:uid="{EE6697BA-7A96-2C42-BCD9-2E0D42538994}"/>
    <hyperlink ref="F5" r:id="rId15" xr:uid="{0690FB1C-D46E-D647-8A72-6684F6EC9FF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5DD6-AB4E-F34E-AE4B-A1E816047133}">
  <sheetPr>
    <tabColor rgb="FF002060"/>
  </sheetPr>
  <dimension ref="B2:D12"/>
  <sheetViews>
    <sheetView showGridLines="0" topLeftCell="C1" workbookViewId="0">
      <selection activeCell="E15" sqref="E15"/>
    </sheetView>
  </sheetViews>
  <sheetFormatPr baseColWidth="10" defaultRowHeight="16" x14ac:dyDescent="0.2"/>
  <cols>
    <col min="2" max="2" width="27" customWidth="1"/>
    <col min="3" max="3" width="22.6640625" customWidth="1"/>
    <col min="4" max="4" width="98.83203125" customWidth="1"/>
  </cols>
  <sheetData>
    <row r="2" spans="2:4" ht="24" x14ac:dyDescent="0.3">
      <c r="B2" s="170" t="s">
        <v>379</v>
      </c>
      <c r="C2" s="170"/>
      <c r="D2" s="170"/>
    </row>
    <row r="3" spans="2:4" ht="41" customHeight="1" x14ac:dyDescent="0.2">
      <c r="B3" s="103" t="s">
        <v>363</v>
      </c>
      <c r="C3" s="103" t="s">
        <v>364</v>
      </c>
      <c r="D3" s="103" t="s">
        <v>365</v>
      </c>
    </row>
    <row r="4" spans="2:4" x14ac:dyDescent="0.2">
      <c r="B4" s="167" t="s">
        <v>11</v>
      </c>
      <c r="C4" s="1" t="s">
        <v>327</v>
      </c>
      <c r="D4" s="1" t="s">
        <v>369</v>
      </c>
    </row>
    <row r="5" spans="2:4" x14ac:dyDescent="0.2">
      <c r="B5" s="168"/>
      <c r="C5" s="1" t="s">
        <v>329</v>
      </c>
      <c r="D5" s="1" t="s">
        <v>370</v>
      </c>
    </row>
    <row r="6" spans="2:4" x14ac:dyDescent="0.2">
      <c r="B6" s="169"/>
      <c r="C6" s="1" t="s">
        <v>368</v>
      </c>
      <c r="D6" s="1" t="s">
        <v>371</v>
      </c>
    </row>
    <row r="7" spans="2:4" x14ac:dyDescent="0.2">
      <c r="B7" s="167" t="s">
        <v>289</v>
      </c>
      <c r="C7" s="1" t="s">
        <v>372</v>
      </c>
      <c r="D7" s="1" t="s">
        <v>436</v>
      </c>
    </row>
    <row r="8" spans="2:4" x14ac:dyDescent="0.2">
      <c r="B8" s="169"/>
      <c r="C8" s="1" t="s">
        <v>373</v>
      </c>
      <c r="D8" s="1" t="s">
        <v>380</v>
      </c>
    </row>
    <row r="9" spans="2:4" x14ac:dyDescent="0.2">
      <c r="B9" s="171" t="s">
        <v>290</v>
      </c>
      <c r="C9" s="1" t="s">
        <v>374</v>
      </c>
      <c r="D9" s="1" t="s">
        <v>375</v>
      </c>
    </row>
    <row r="10" spans="2:4" x14ac:dyDescent="0.2">
      <c r="B10" s="172"/>
      <c r="C10" s="1" t="s">
        <v>376</v>
      </c>
      <c r="D10" s="1" t="s">
        <v>377</v>
      </c>
    </row>
    <row r="11" spans="2:4" x14ac:dyDescent="0.2">
      <c r="B11" s="172"/>
      <c r="C11" s="1" t="s">
        <v>332</v>
      </c>
      <c r="D11" s="1" t="s">
        <v>378</v>
      </c>
    </row>
    <row r="12" spans="2:4" x14ac:dyDescent="0.2">
      <c r="B12" s="173"/>
      <c r="C12" s="6" t="s">
        <v>381</v>
      </c>
      <c r="D12" s="6" t="s">
        <v>382</v>
      </c>
    </row>
  </sheetData>
  <mergeCells count="4">
    <mergeCell ref="B4:B6"/>
    <mergeCell ref="B7:B8"/>
    <mergeCell ref="B2:D2"/>
    <mergeCell ref="B9:B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5F02-2E61-2C4F-8EB8-FDE93E26F34C}">
  <sheetPr>
    <tabColor theme="7"/>
  </sheetPr>
  <dimension ref="B2:G18"/>
  <sheetViews>
    <sheetView showGridLines="0" tabSelected="1" workbookViewId="0">
      <selection activeCell="F20" sqref="F20"/>
    </sheetView>
  </sheetViews>
  <sheetFormatPr baseColWidth="10" defaultRowHeight="16" x14ac:dyDescent="0.2"/>
  <cols>
    <col min="1" max="1" width="10.83203125" style="15"/>
    <col min="2" max="2" width="6.5" style="15" customWidth="1"/>
    <col min="3" max="3" width="53.5" style="15" customWidth="1"/>
    <col min="4" max="4" width="67.33203125" style="15" customWidth="1"/>
    <col min="5" max="5" width="34.5" style="15" customWidth="1"/>
    <col min="6" max="6" width="50.1640625" style="15" customWidth="1"/>
    <col min="7" max="7" width="26.6640625" style="15" customWidth="1"/>
    <col min="8" max="16384" width="10.83203125" style="15"/>
  </cols>
  <sheetData>
    <row r="2" spans="2:7" ht="24" x14ac:dyDescent="0.3">
      <c r="B2" s="170" t="s">
        <v>383</v>
      </c>
      <c r="C2" s="170"/>
      <c r="D2" s="170"/>
      <c r="E2" s="170"/>
      <c r="F2" s="170"/>
      <c r="G2" s="170"/>
    </row>
    <row r="3" spans="2:7" x14ac:dyDescent="0.2">
      <c r="B3" s="90" t="s">
        <v>384</v>
      </c>
      <c r="C3" s="90" t="s">
        <v>388</v>
      </c>
      <c r="D3" s="90" t="s">
        <v>385</v>
      </c>
      <c r="E3" s="90" t="s">
        <v>394</v>
      </c>
      <c r="F3" s="90" t="s">
        <v>386</v>
      </c>
      <c r="G3" s="90" t="s">
        <v>387</v>
      </c>
    </row>
    <row r="4" spans="2:7" x14ac:dyDescent="0.2">
      <c r="B4" s="11">
        <v>1</v>
      </c>
      <c r="C4" s="11" t="s">
        <v>389</v>
      </c>
      <c r="D4" s="11" t="s">
        <v>390</v>
      </c>
      <c r="E4" s="98" t="s">
        <v>325</v>
      </c>
      <c r="F4" s="98" t="s">
        <v>325</v>
      </c>
      <c r="G4" s="99" t="s">
        <v>391</v>
      </c>
    </row>
    <row r="5" spans="2:7" x14ac:dyDescent="0.2">
      <c r="B5" s="11">
        <v>2</v>
      </c>
      <c r="C5" s="11" t="s">
        <v>392</v>
      </c>
      <c r="D5" s="11" t="s">
        <v>393</v>
      </c>
      <c r="E5" s="11" t="s">
        <v>434</v>
      </c>
      <c r="F5" s="12" t="s">
        <v>419</v>
      </c>
      <c r="G5" s="99" t="s">
        <v>391</v>
      </c>
    </row>
    <row r="6" spans="2:7" x14ac:dyDescent="0.2">
      <c r="B6" s="11">
        <v>3</v>
      </c>
      <c r="C6" s="11" t="s">
        <v>392</v>
      </c>
      <c r="D6" s="11" t="s">
        <v>395</v>
      </c>
      <c r="E6" s="11" t="s">
        <v>396</v>
      </c>
      <c r="F6" s="98" t="s">
        <v>325</v>
      </c>
      <c r="G6" s="99" t="s">
        <v>391</v>
      </c>
    </row>
    <row r="7" spans="2:7" x14ac:dyDescent="0.2">
      <c r="B7" s="11">
        <v>4</v>
      </c>
      <c r="C7" s="11" t="s">
        <v>414</v>
      </c>
      <c r="D7" s="11" t="s">
        <v>399</v>
      </c>
      <c r="E7" s="11" t="s">
        <v>398</v>
      </c>
      <c r="F7" s="12" t="s">
        <v>397</v>
      </c>
      <c r="G7" s="99" t="s">
        <v>400</v>
      </c>
    </row>
    <row r="8" spans="2:7" x14ac:dyDescent="0.2">
      <c r="B8" s="11">
        <v>5</v>
      </c>
      <c r="C8" s="11" t="s">
        <v>401</v>
      </c>
      <c r="D8" s="11" t="s">
        <v>412</v>
      </c>
      <c r="E8" s="98" t="s">
        <v>325</v>
      </c>
      <c r="F8" s="12" t="s">
        <v>413</v>
      </c>
      <c r="G8" s="99" t="s">
        <v>354</v>
      </c>
    </row>
    <row r="9" spans="2:7" ht="19" customHeight="1" x14ac:dyDescent="0.2">
      <c r="B9" s="11">
        <v>6</v>
      </c>
      <c r="C9" s="11" t="s">
        <v>401</v>
      </c>
      <c r="D9" s="11" t="s">
        <v>402</v>
      </c>
      <c r="E9" s="9" t="s">
        <v>403</v>
      </c>
      <c r="F9" s="98" t="s">
        <v>325</v>
      </c>
      <c r="G9" s="99" t="s">
        <v>354</v>
      </c>
    </row>
    <row r="10" spans="2:7" ht="19" customHeight="1" x14ac:dyDescent="0.2">
      <c r="B10" s="11">
        <v>7</v>
      </c>
      <c r="C10" s="11" t="s">
        <v>401</v>
      </c>
      <c r="D10" s="11" t="s">
        <v>437</v>
      </c>
      <c r="E10" s="9" t="s">
        <v>438</v>
      </c>
      <c r="F10" s="98" t="s">
        <v>325</v>
      </c>
      <c r="G10" s="99" t="s">
        <v>354</v>
      </c>
    </row>
    <row r="11" spans="2:7" x14ac:dyDescent="0.2">
      <c r="B11" s="11">
        <v>8</v>
      </c>
      <c r="C11" s="11" t="s">
        <v>404</v>
      </c>
      <c r="D11" s="11" t="s">
        <v>405</v>
      </c>
      <c r="E11" s="100" t="s">
        <v>418</v>
      </c>
      <c r="F11" s="98" t="s">
        <v>325</v>
      </c>
      <c r="G11" s="99" t="s">
        <v>347</v>
      </c>
    </row>
    <row r="12" spans="2:7" ht="17" x14ac:dyDescent="0.2">
      <c r="B12" s="11">
        <v>9</v>
      </c>
      <c r="C12" s="11" t="s">
        <v>406</v>
      </c>
      <c r="D12" s="9" t="s">
        <v>407</v>
      </c>
      <c r="E12" s="98" t="s">
        <v>325</v>
      </c>
      <c r="F12" s="98" t="s">
        <v>325</v>
      </c>
      <c r="G12" s="99" t="s">
        <v>354</v>
      </c>
    </row>
    <row r="13" spans="2:7" x14ac:dyDescent="0.2">
      <c r="B13" s="11">
        <v>10</v>
      </c>
      <c r="C13" s="11" t="s">
        <v>415</v>
      </c>
      <c r="D13" s="11" t="s">
        <v>416</v>
      </c>
      <c r="E13" s="11" t="s">
        <v>417</v>
      </c>
      <c r="F13" s="98" t="s">
        <v>325</v>
      </c>
      <c r="G13" s="101" t="s">
        <v>420</v>
      </c>
    </row>
    <row r="14" spans="2:7" x14ac:dyDescent="0.2">
      <c r="B14" s="11">
        <v>11</v>
      </c>
      <c r="C14" s="11" t="s">
        <v>415</v>
      </c>
      <c r="D14" s="11" t="s">
        <v>421</v>
      </c>
      <c r="E14" s="11" t="s">
        <v>422</v>
      </c>
      <c r="F14" s="98" t="s">
        <v>325</v>
      </c>
      <c r="G14" s="99" t="s">
        <v>319</v>
      </c>
    </row>
    <row r="15" spans="2:7" x14ac:dyDescent="0.2">
      <c r="B15" s="11">
        <v>12</v>
      </c>
      <c r="C15" s="11" t="s">
        <v>423</v>
      </c>
      <c r="D15" s="11" t="s">
        <v>424</v>
      </c>
      <c r="E15" s="98" t="s">
        <v>325</v>
      </c>
      <c r="F15" s="98" t="s">
        <v>325</v>
      </c>
      <c r="G15" s="99" t="s">
        <v>425</v>
      </c>
    </row>
    <row r="16" spans="2:7" ht="34" x14ac:dyDescent="0.2">
      <c r="B16" s="11">
        <v>13</v>
      </c>
      <c r="C16" s="11" t="s">
        <v>423</v>
      </c>
      <c r="D16" s="9" t="s">
        <v>426</v>
      </c>
      <c r="E16" s="102" t="s">
        <v>418</v>
      </c>
      <c r="F16" s="98" t="s">
        <v>325</v>
      </c>
      <c r="G16" s="99" t="s">
        <v>425</v>
      </c>
    </row>
    <row r="17" spans="2:7" x14ac:dyDescent="0.2">
      <c r="B17" s="11">
        <v>14</v>
      </c>
      <c r="C17" s="11" t="s">
        <v>423</v>
      </c>
      <c r="D17" s="11" t="s">
        <v>427</v>
      </c>
      <c r="E17" s="11" t="s">
        <v>428</v>
      </c>
      <c r="F17" s="11" t="s">
        <v>429</v>
      </c>
      <c r="G17" s="99" t="s">
        <v>425</v>
      </c>
    </row>
    <row r="18" spans="2:7" ht="17" x14ac:dyDescent="0.2">
      <c r="B18" s="11">
        <v>15</v>
      </c>
      <c r="C18" s="11" t="s">
        <v>430</v>
      </c>
      <c r="D18" s="9" t="s">
        <v>431</v>
      </c>
      <c r="E18" s="11" t="s">
        <v>433</v>
      </c>
      <c r="F18" s="98" t="s">
        <v>325</v>
      </c>
      <c r="G18" s="99" t="s">
        <v>432</v>
      </c>
    </row>
  </sheetData>
  <mergeCells count="1">
    <mergeCell ref="B2:G2"/>
  </mergeCells>
  <hyperlinks>
    <hyperlink ref="G13" r:id="rId1" xr:uid="{8617E281-F617-1648-98F9-3ECC37808877}"/>
    <hyperlink ref="G4" r:id="rId2" xr:uid="{A7F85C03-51AA-BB4B-B15D-8331676DB6A8}"/>
    <hyperlink ref="G5" r:id="rId3" xr:uid="{7BA664C1-1D5D-6E4C-846D-B9D7142850B0}"/>
    <hyperlink ref="G6" r:id="rId4" xr:uid="{B8EBCDBF-A9A3-5547-91D8-AD65BA0E9B41}"/>
    <hyperlink ref="G7" r:id="rId5" xr:uid="{EE72554E-8736-0542-AF9F-3E7CB79DAC58}"/>
    <hyperlink ref="G9" r:id="rId6" xr:uid="{EA9AAD2F-62D5-BF45-9ECD-37CFBE7B0B16}"/>
    <hyperlink ref="G11" r:id="rId7" xr:uid="{22BC4E39-8E17-0C4A-A7DC-245570A77B71}"/>
    <hyperlink ref="G12" r:id="rId8" xr:uid="{E78C8C43-DB8C-594E-A316-979C03606CCF}"/>
    <hyperlink ref="G8" r:id="rId9" xr:uid="{17492DD3-887A-324D-B58B-7937B73E65F1}"/>
    <hyperlink ref="G14" r:id="rId10" xr:uid="{A9366963-9004-4545-B4BC-A1F6E4FB3274}"/>
    <hyperlink ref="G15" r:id="rId11" xr:uid="{8B30AEFB-D985-7545-93D1-82D3775A56B4}"/>
    <hyperlink ref="G16" r:id="rId12" xr:uid="{C7DC46DF-0277-2344-BF3A-4BF08CB121EB}"/>
    <hyperlink ref="G17" r:id="rId13" xr:uid="{AADE3791-B434-E44F-A511-3DB873F88F2F}"/>
    <hyperlink ref="G18" r:id="rId14" xr:uid="{F398E08A-5609-3242-ACAD-3A7E10108124}"/>
    <hyperlink ref="G10" r:id="rId15" xr:uid="{7835E426-4C25-2043-9E5B-7C1A60A07689}"/>
  </hyperlinks>
  <pageMargins left="0.7" right="0.7" top="0.75" bottom="0.75" header="0.3" footer="0.3"/>
</worksheet>
</file>

<file path=docMetadata/LabelInfo.xml><?xml version="1.0" encoding="utf-8"?>
<clbl:labelList xmlns:clbl="http://schemas.microsoft.com/office/2020/mipLabelMetadata">
  <clbl:label id="{c9f92db8-2851-4df9-9d12-fab52f5b1415}"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General Information</vt:lpstr>
      <vt:lpstr>Report</vt:lpstr>
      <vt:lpstr>Scope 1</vt:lpstr>
      <vt:lpstr>Scope 2</vt:lpstr>
      <vt:lpstr>Scope 3</vt:lpstr>
      <vt:lpstr>Performance Reflection</vt:lpstr>
      <vt:lpstr>Glossary</vt:lpstr>
      <vt:lpstr>Guide for Data Collection</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Lhaka Dem</dc:creator>
  <cp:lastModifiedBy>Lhaka Dem</cp:lastModifiedBy>
  <dcterms:created xsi:type="dcterms:W3CDTF">2024-04-09T03:41:54Z</dcterms:created>
  <dcterms:modified xsi:type="dcterms:W3CDTF">2024-09-07T09:00:26Z</dcterms:modified>
</cp:coreProperties>
</file>